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240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<sst xmlns="http://schemas.openxmlformats.org/spreadsheetml/2006/main" count="114" uniqueCount="91">
  <si>
    <t>GENDER ISSUE AND/OR MANDATE</t>
  </si>
  <si>
    <t xml:space="preserve"> </t>
  </si>
  <si>
    <t>CAUSE OF THE GENDER ISSUE</t>
  </si>
  <si>
    <t>GAD RESULT STATEMENT/GAD OBJECTIVE</t>
  </si>
  <si>
    <t>RELEVANT AGENCY MFO/PPA</t>
  </si>
  <si>
    <t>GAD ACTIVITY</t>
  </si>
  <si>
    <t>OUTPUT PERFORMANCE INDICATORS AND TARGETS</t>
  </si>
  <si>
    <t>1 GAD web corner maintained</t>
  </si>
  <si>
    <t>Prepared by:</t>
  </si>
  <si>
    <t>Chairperson, GAD Focal Point System</t>
  </si>
  <si>
    <t>Approved by:</t>
  </si>
  <si>
    <t>Date:</t>
  </si>
  <si>
    <t>Day/Mo/Year</t>
  </si>
  <si>
    <t>ANNUAL GENDER AND DEVELOPMENT (GAD) PLAN AND BUDGET</t>
  </si>
  <si>
    <t>GAD BUDGET</t>
  </si>
  <si>
    <t>SOURCE OF BUDGET</t>
  </si>
  <si>
    <t>RESPONSIBLE OFFICE</t>
  </si>
  <si>
    <t>A. Organization-focused</t>
  </si>
  <si>
    <t>Lack of readily accessible gender and development-related information materials available for reading by employees and clients</t>
  </si>
  <si>
    <t>B. Client-focused</t>
  </si>
  <si>
    <t>Webmaster</t>
  </si>
  <si>
    <t>Geosciences Division</t>
  </si>
  <si>
    <t>BP400</t>
  </si>
  <si>
    <t>Department (Central Agency): Department of Environment and Natural Resources</t>
  </si>
  <si>
    <t>MFO1 (Geohazard Mapping and Assessment Program)</t>
  </si>
  <si>
    <t>MFO1 (Geohazard Assessment and Mapping Program)</t>
  </si>
  <si>
    <t>Total GAA of Agency:</t>
  </si>
  <si>
    <t>2. Limited understanding of a few of the RGADFS members on new policy directions on the implementation of GAD plans and programs</t>
  </si>
  <si>
    <t>1 GAD bulletin board maintained</t>
  </si>
  <si>
    <t xml:space="preserve"> 50 flyers printed/reprinted </t>
  </si>
  <si>
    <r>
      <rPr>
        <sz val="10"/>
        <rFont val="Arial"/>
        <family val="2"/>
      </rPr>
      <t xml:space="preserve">1. Unavailable </t>
    </r>
    <r>
      <rPr>
        <sz val="10"/>
        <rFont val="Arial"/>
        <family val="2"/>
      </rPr>
      <t xml:space="preserve">statistics of men, women and children exposed to </t>
    </r>
    <r>
      <rPr>
        <sz val="10"/>
        <rFont val="Arial"/>
        <family val="2"/>
      </rPr>
      <t>geologic hazards and risks</t>
    </r>
  </si>
  <si>
    <t>Dearth in information as to how many men, women, and children reside in high risk zones since disaster risk assessment is not yet being done by local government units</t>
  </si>
  <si>
    <t>50% attribution to A.03.b.1.a.1 (Vulnerability and Risk Assessment)</t>
  </si>
  <si>
    <t>General Administration and Support</t>
  </si>
  <si>
    <r>
      <rPr>
        <sz val="10"/>
        <rFont val="Arial"/>
        <family val="2"/>
      </rPr>
      <t xml:space="preserve">Conduct </t>
    </r>
    <r>
      <rPr>
        <sz val="10"/>
        <rFont val="Arial"/>
        <family val="2"/>
      </rPr>
      <t xml:space="preserve">of </t>
    </r>
    <r>
      <rPr>
        <sz val="10"/>
        <rFont val="Arial"/>
        <family val="2"/>
      </rPr>
      <t>training on GST/GRP/GAD tools</t>
    </r>
  </si>
  <si>
    <t>Determine the number of men, women and children residing in high risk zones based on the MGB 1:10,000 scale geohazard maps and come up with appropriate measures to minimize disaster risk</t>
  </si>
  <si>
    <t>Assessment of elements exposed to risks and disaggregation of information on sex in high risk areas covered by the detailed Vulnerability and Risk Assessment Project</t>
  </si>
  <si>
    <t>Increase geohazard awareness and disaster preparedness in women barangay and MLGU officials through increased participation of women in DRR seminars and fora</t>
  </si>
  <si>
    <t>50% attribution to A.03.b.1.a.3. (Production and Dissemination of Geohazard IEC Materials) and A.03.b.1.a.5. (Geohazard IEC to LGUs)</t>
  </si>
  <si>
    <t>EngrIV</t>
  </si>
  <si>
    <t>SupSRS</t>
  </si>
  <si>
    <t>SupGeo</t>
  </si>
  <si>
    <t>Update members of the RGADFPS on new policy directions on the implementation of GAD plans and programs</t>
  </si>
  <si>
    <t>Orient members of the RGADFPS on mainstreaming and harmonizing gender in plans and programs</t>
  </si>
  <si>
    <t>RGADFPS/GAS</t>
  </si>
  <si>
    <t>RGADFPS</t>
  </si>
  <si>
    <t>RGADFPS Focal Person</t>
  </si>
  <si>
    <t>Increase understanding of new women and men employees  of GAD-related laws, policies and programs</t>
  </si>
  <si>
    <t>Some of the members of the RGADFPS are newly designated and are still unaware of new policy directions on the implementation of GAD plans and programs</t>
  </si>
  <si>
    <t>Conduct of a two-day workshop on mainstreaming and harmonizing gender and development in plans and programs of the different operating divisions</t>
  </si>
  <si>
    <t>Participation/attendance in GAD conferences and/or workshops</t>
  </si>
  <si>
    <t xml:space="preserve">Printing/reprinting of GAD IEC materials </t>
  </si>
  <si>
    <t>Maintenance of the GAD Bulletin Board</t>
  </si>
  <si>
    <t>Dissemination of information on gender-related issues through posting in the GAD Web Corner</t>
  </si>
  <si>
    <t>1 week</t>
  </si>
  <si>
    <t>2 days</t>
  </si>
  <si>
    <t>5 days</t>
  </si>
  <si>
    <t>Involvement of women officials and women's groups in the regular formal IEC/seminar on geohazard awareness and disaster preparedness by specifying their attendance in the invitation letter sent to the LCEs</t>
  </si>
  <si>
    <t>Chief Geo</t>
  </si>
  <si>
    <t>Engineer 5</t>
  </si>
  <si>
    <t>Chief Admin</t>
  </si>
  <si>
    <t>Chief SRS</t>
  </si>
  <si>
    <t>RGADFPS Focal Person/Planning Unit</t>
  </si>
  <si>
    <t>4 days</t>
  </si>
  <si>
    <t>12 days</t>
  </si>
  <si>
    <t>TOTAL</t>
  </si>
  <si>
    <t>1 GAD conference/workshop attended by at least 2 members of the RGADFPS</t>
  </si>
  <si>
    <t>Most members of the RGADFPS are newly appointed/designated section chiefs and division chiefs and do not know how GAD could be mainstraimed and harmonized in their plans, programs and activities</t>
  </si>
  <si>
    <t>AdminOfficer5</t>
  </si>
  <si>
    <t>Accountant3</t>
  </si>
  <si>
    <t>Planning Officer2</t>
  </si>
  <si>
    <t>Economist</t>
  </si>
  <si>
    <t>InfoOfficer</t>
  </si>
  <si>
    <t>5 days module preparation and procurement</t>
  </si>
  <si>
    <r>
      <t xml:space="preserve">2. </t>
    </r>
    <r>
      <rPr>
        <sz val="10"/>
        <rFont val="Arial"/>
        <family val="2"/>
      </rPr>
      <t>L</t>
    </r>
    <r>
      <rPr>
        <sz val="10"/>
        <rFont val="Arial"/>
        <family val="2"/>
      </rPr>
      <t>ow level of women participa</t>
    </r>
    <r>
      <rPr>
        <sz val="10"/>
        <rFont val="Arial"/>
        <family val="2"/>
      </rPr>
      <t>tion in Disaster Risk Reduction</t>
    </r>
    <r>
      <rPr>
        <sz val="10"/>
        <rFont val="Arial"/>
        <family val="2"/>
      </rPr>
      <t xml:space="preserve"> fora, seminars and other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DRR </t>
    </r>
    <r>
      <rPr>
        <sz val="10"/>
        <rFont val="Arial"/>
        <family val="2"/>
      </rPr>
      <t>initiatives</t>
    </r>
  </si>
  <si>
    <t>Agency/Bureau/Office: Mines and Geosciences Bureau- 7</t>
  </si>
  <si>
    <t>LORETO B. ALBURO, CESO VI</t>
  </si>
  <si>
    <t>Regional Director</t>
  </si>
  <si>
    <t>Only about 25% of the barangay and LGU officials who attend seminars on geohazard awareness and disaster preparedness are women based on sex-disaggregated data of participants in disaster preparedness capacity-building seminars organized by MGB-7</t>
  </si>
  <si>
    <t>12 risk assessment reports in high risk areas with sex-disaggregated data and recommended intervention measures</t>
  </si>
  <si>
    <t>3.Limited understanding of women and men employees as well as MGB-7 clients on recent GAD policy issuances</t>
  </si>
  <si>
    <r>
      <t>To heighten awareness of MGB-7</t>
    </r>
    <r>
      <rPr>
        <sz val="10"/>
        <rFont val="Arial"/>
        <family val="2"/>
      </rPr>
      <t xml:space="preserve"> women and men </t>
    </r>
    <r>
      <rPr>
        <sz val="10"/>
        <rFont val="Arial"/>
        <family val="2"/>
      </rPr>
      <t xml:space="preserve">employees and clients on </t>
    </r>
    <r>
      <rPr>
        <sz val="10"/>
        <rFont val="Arial"/>
        <family val="2"/>
      </rPr>
      <t xml:space="preserve">recent </t>
    </r>
    <r>
      <rPr>
        <sz val="10"/>
        <rFont val="Arial"/>
        <family val="2"/>
      </rPr>
      <t>gender-related issues</t>
    </r>
  </si>
  <si>
    <t>Thirty (30) MGB-7 Employees contractual and/or new women and men employees have just been recently hired and have not undergone any GAD training program</t>
  </si>
  <si>
    <t>1. Thirty (30) MGB-7 Employees contractual and/or new women and men employees are still unaware or have limited understanding of gender-related laws, rules and policies</t>
  </si>
  <si>
    <t>GAA</t>
  </si>
  <si>
    <t>1 GST/GRP/GAD tools training conducted and attended by 30 women and men employees of MGB-7.</t>
  </si>
  <si>
    <t>FY 2018</t>
  </si>
  <si>
    <t>4 women's organization participant invited in the  12 MGB-intiated geohazard awareness seminars</t>
  </si>
  <si>
    <t>1 workshop organized attended by all MGB-7 Employees</t>
  </si>
  <si>
    <t>AL EMIL G. BERADOR</t>
  </si>
  <si>
    <t>P50M</t>
  </si>
</sst>
</file>

<file path=xl/styles.xml><?xml version="1.0" encoding="utf-8"?>
<styleSheet xmlns="http://schemas.openxmlformats.org/spreadsheetml/2006/main">
  <numFmts count="2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0" fillId="0" borderId="0" xfId="0" applyAlignment="1">
      <alignment horizontal="right"/>
    </xf>
    <xf numFmtId="4" fontId="0" fillId="0" borderId="0" xfId="0" applyNumberFormat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" fontId="0" fillId="0" borderId="10" xfId="0" applyNumberFormat="1" applyFont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vertical="top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wrapText="1"/>
    </xf>
    <xf numFmtId="0" fontId="2" fillId="33" borderId="11" xfId="0" applyFont="1" applyFill="1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" fontId="0" fillId="0" borderId="0" xfId="0" applyNumberFormat="1" applyFont="1" applyAlignment="1">
      <alignment vertical="top" wrapText="1"/>
    </xf>
    <xf numFmtId="0" fontId="0" fillId="0" borderId="15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15" fontId="4" fillId="0" borderId="0" xfId="0" applyNumberFormat="1" applyFont="1" applyAlignment="1">
      <alignment horizontal="left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60" zoomScaleNormal="74" zoomScalePageLayoutView="0" workbookViewId="0" topLeftCell="B16">
      <selection activeCell="G19" sqref="G19"/>
    </sheetView>
  </sheetViews>
  <sheetFormatPr defaultColWidth="8.8515625" defaultRowHeight="12.75"/>
  <cols>
    <col min="1" max="1" width="25.7109375" style="0" customWidth="1"/>
    <col min="2" max="2" width="29.140625" style="0" customWidth="1"/>
    <col min="3" max="3" width="28.00390625" style="0" customWidth="1"/>
    <col min="4" max="4" width="17.00390625" style="0" customWidth="1"/>
    <col min="5" max="5" width="23.140625" style="0" customWidth="1"/>
    <col min="6" max="6" width="24.140625" style="0" customWidth="1"/>
    <col min="7" max="7" width="15.7109375" style="12" customWidth="1"/>
    <col min="8" max="8" width="13.7109375" style="0" customWidth="1"/>
    <col min="9" max="9" width="16.421875" style="0" customWidth="1"/>
    <col min="10" max="10" width="13.28125" style="0" customWidth="1"/>
    <col min="11" max="11" width="16.28125" style="0" customWidth="1"/>
    <col min="12" max="12" width="15.8515625" style="0" customWidth="1"/>
    <col min="13" max="13" width="8.8515625" style="33" customWidth="1"/>
  </cols>
  <sheetData>
    <row r="1" spans="9:14" ht="12.75">
      <c r="I1" s="16" t="s">
        <v>22</v>
      </c>
      <c r="L1" s="32" t="s">
        <v>58</v>
      </c>
      <c r="M1" s="33">
        <v>49750</v>
      </c>
      <c r="N1" s="33">
        <f>SUM(M1)/30</f>
        <v>1658.3333333333333</v>
      </c>
    </row>
    <row r="2" spans="1:14" ht="15.75">
      <c r="A2" s="51" t="s">
        <v>13</v>
      </c>
      <c r="B2" s="51"/>
      <c r="C2" s="51"/>
      <c r="D2" s="51"/>
      <c r="E2" s="51"/>
      <c r="F2" s="51"/>
      <c r="G2" s="51"/>
      <c r="H2" s="51"/>
      <c r="I2" s="51"/>
      <c r="L2" s="32" t="s">
        <v>59</v>
      </c>
      <c r="M2" s="33">
        <v>49750</v>
      </c>
      <c r="N2" s="33">
        <f aca="true" t="shared" si="0" ref="N2:N17">SUM(M2)/30</f>
        <v>1658.3333333333333</v>
      </c>
    </row>
    <row r="3" spans="1:14" ht="12.75">
      <c r="A3" s="52" t="s">
        <v>86</v>
      </c>
      <c r="B3" s="52"/>
      <c r="C3" s="52"/>
      <c r="D3" s="52"/>
      <c r="E3" s="52"/>
      <c r="F3" s="52"/>
      <c r="G3" s="52"/>
      <c r="H3" s="52"/>
      <c r="I3" s="52"/>
      <c r="L3" s="32" t="s">
        <v>60</v>
      </c>
      <c r="M3" s="33">
        <v>49750</v>
      </c>
      <c r="N3" s="33">
        <f t="shared" si="0"/>
        <v>1658.3333333333333</v>
      </c>
    </row>
    <row r="4" spans="5:14" ht="12.75">
      <c r="E4" t="s">
        <v>1</v>
      </c>
      <c r="G4" s="10"/>
      <c r="L4" s="32" t="s">
        <v>61</v>
      </c>
      <c r="M4" s="33">
        <v>49750</v>
      </c>
      <c r="N4" s="33">
        <f t="shared" si="0"/>
        <v>1658.3333333333333</v>
      </c>
    </row>
    <row r="5" spans="1:14" ht="15.75">
      <c r="A5" s="46" t="s">
        <v>75</v>
      </c>
      <c r="E5" s="54" t="s">
        <v>23</v>
      </c>
      <c r="F5" s="54"/>
      <c r="G5" s="54"/>
      <c r="H5" s="54"/>
      <c r="I5" s="54"/>
      <c r="L5" s="32" t="s">
        <v>39</v>
      </c>
      <c r="M5" s="33">
        <v>42652</v>
      </c>
      <c r="N5" s="33">
        <f t="shared" si="0"/>
        <v>1421.7333333333333</v>
      </c>
    </row>
    <row r="6" spans="1:14" ht="12.75">
      <c r="A6" t="s">
        <v>26</v>
      </c>
      <c r="B6" s="30" t="s">
        <v>90</v>
      </c>
      <c r="G6" s="10"/>
      <c r="L6" s="32" t="s">
        <v>39</v>
      </c>
      <c r="M6" s="33">
        <v>42652</v>
      </c>
      <c r="N6" s="33">
        <f t="shared" si="0"/>
        <v>1421.7333333333333</v>
      </c>
    </row>
    <row r="7" spans="7:14" ht="12.75">
      <c r="G7" s="10"/>
      <c r="L7" s="32" t="s">
        <v>39</v>
      </c>
      <c r="M7" s="33">
        <v>42652</v>
      </c>
      <c r="N7" s="33">
        <f t="shared" si="0"/>
        <v>1421.7333333333333</v>
      </c>
    </row>
    <row r="8" spans="1:14" s="1" customFormat="1" ht="56.25" customHeight="1">
      <c r="A8" s="4" t="s">
        <v>0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11" t="s">
        <v>14</v>
      </c>
      <c r="H8" s="4" t="s">
        <v>15</v>
      </c>
      <c r="I8" s="4" t="s">
        <v>16</v>
      </c>
      <c r="L8" s="43" t="s">
        <v>40</v>
      </c>
      <c r="M8" s="33">
        <v>42652</v>
      </c>
      <c r="N8" s="33">
        <f t="shared" si="0"/>
        <v>1421.7333333333333</v>
      </c>
    </row>
    <row r="9" spans="1:14" s="9" customFormat="1" ht="15" customHeight="1">
      <c r="A9" s="53" t="s">
        <v>17</v>
      </c>
      <c r="B9" s="53"/>
      <c r="C9" s="53"/>
      <c r="D9" s="53"/>
      <c r="E9" s="53"/>
      <c r="F9" s="53"/>
      <c r="G9" s="53"/>
      <c r="H9" s="53"/>
      <c r="I9" s="53"/>
      <c r="L9" s="43" t="s">
        <v>40</v>
      </c>
      <c r="M9" s="33">
        <v>42652</v>
      </c>
      <c r="N9" s="33">
        <f t="shared" si="0"/>
        <v>1421.7333333333333</v>
      </c>
    </row>
    <row r="10" spans="1:14" s="3" customFormat="1" ht="64.5" customHeight="1">
      <c r="A10" s="45" t="s">
        <v>83</v>
      </c>
      <c r="B10" s="45" t="s">
        <v>82</v>
      </c>
      <c r="C10" s="41" t="s">
        <v>47</v>
      </c>
      <c r="D10" s="42" t="s">
        <v>33</v>
      </c>
      <c r="E10" s="28" t="s">
        <v>34</v>
      </c>
      <c r="F10" s="27" t="s">
        <v>85</v>
      </c>
      <c r="G10" s="37">
        <v>40000</v>
      </c>
      <c r="H10" s="27" t="s">
        <v>84</v>
      </c>
      <c r="I10" s="27" t="s">
        <v>44</v>
      </c>
      <c r="J10" s="3" t="s">
        <v>73</v>
      </c>
      <c r="K10" s="17"/>
      <c r="L10" s="43" t="s">
        <v>40</v>
      </c>
      <c r="M10" s="33">
        <v>42652</v>
      </c>
      <c r="N10" s="33">
        <f t="shared" si="0"/>
        <v>1421.7333333333333</v>
      </c>
    </row>
    <row r="11" spans="1:14" s="3" customFormat="1" ht="79.5" customHeight="1">
      <c r="A11" s="50" t="s">
        <v>27</v>
      </c>
      <c r="B11" s="28" t="s">
        <v>48</v>
      </c>
      <c r="C11" s="28" t="s">
        <v>42</v>
      </c>
      <c r="D11" s="6" t="s">
        <v>33</v>
      </c>
      <c r="E11" s="5" t="s">
        <v>50</v>
      </c>
      <c r="F11" s="18" t="s">
        <v>66</v>
      </c>
      <c r="G11" s="37">
        <v>10000</v>
      </c>
      <c r="H11" s="27" t="s">
        <v>84</v>
      </c>
      <c r="I11" s="27" t="s">
        <v>45</v>
      </c>
      <c r="J11" s="3" t="s">
        <v>56</v>
      </c>
      <c r="K11" s="44" t="s">
        <v>1</v>
      </c>
      <c r="L11" s="17" t="s">
        <v>41</v>
      </c>
      <c r="M11" s="33">
        <v>42652</v>
      </c>
      <c r="N11" s="33">
        <f t="shared" si="0"/>
        <v>1421.7333333333333</v>
      </c>
    </row>
    <row r="12" spans="1:14" s="3" customFormat="1" ht="79.5" customHeight="1">
      <c r="A12" s="49"/>
      <c r="B12" s="7" t="s">
        <v>67</v>
      </c>
      <c r="C12" s="28" t="s">
        <v>43</v>
      </c>
      <c r="D12" s="6" t="s">
        <v>33</v>
      </c>
      <c r="E12" s="5" t="s">
        <v>49</v>
      </c>
      <c r="F12" s="27" t="s">
        <v>88</v>
      </c>
      <c r="G12" s="37">
        <v>80000</v>
      </c>
      <c r="H12" s="27" t="s">
        <v>84</v>
      </c>
      <c r="I12" s="27" t="s">
        <v>62</v>
      </c>
      <c r="J12" s="3" t="s">
        <v>55</v>
      </c>
      <c r="K12" s="17"/>
      <c r="L12" s="17" t="s">
        <v>41</v>
      </c>
      <c r="M12" s="33">
        <v>42652</v>
      </c>
      <c r="N12" s="33">
        <f t="shared" si="0"/>
        <v>1421.7333333333333</v>
      </c>
    </row>
    <row r="13" spans="1:14" s="3" customFormat="1" ht="46.5" customHeight="1">
      <c r="A13" s="48" t="s">
        <v>80</v>
      </c>
      <c r="B13" s="55" t="s">
        <v>18</v>
      </c>
      <c r="C13" s="48" t="s">
        <v>81</v>
      </c>
      <c r="D13" s="6" t="s">
        <v>33</v>
      </c>
      <c r="E13" s="7" t="s">
        <v>51</v>
      </c>
      <c r="F13" s="18" t="s">
        <v>29</v>
      </c>
      <c r="G13" s="37">
        <v>20000</v>
      </c>
      <c r="H13" s="27" t="s">
        <v>84</v>
      </c>
      <c r="I13" s="27" t="s">
        <v>46</v>
      </c>
      <c r="J13" s="3" t="s">
        <v>54</v>
      </c>
      <c r="K13" s="17"/>
      <c r="L13" s="17" t="s">
        <v>68</v>
      </c>
      <c r="M13" s="34">
        <v>31351</v>
      </c>
      <c r="N13" s="33">
        <f t="shared" si="0"/>
        <v>1045.0333333333333</v>
      </c>
    </row>
    <row r="14" spans="1:14" s="3" customFormat="1" ht="44.25" customHeight="1">
      <c r="A14" s="49"/>
      <c r="B14" s="56"/>
      <c r="C14" s="49"/>
      <c r="D14" s="6" t="s">
        <v>33</v>
      </c>
      <c r="E14" s="7" t="s">
        <v>52</v>
      </c>
      <c r="F14" s="19" t="s">
        <v>28</v>
      </c>
      <c r="G14" s="37">
        <v>5000</v>
      </c>
      <c r="H14" s="27" t="s">
        <v>84</v>
      </c>
      <c r="I14" s="27" t="s">
        <v>46</v>
      </c>
      <c r="J14" s="38" t="s">
        <v>63</v>
      </c>
      <c r="K14" s="17"/>
      <c r="L14" s="17" t="s">
        <v>69</v>
      </c>
      <c r="M14" s="34">
        <v>33859</v>
      </c>
      <c r="N14" s="33">
        <f t="shared" si="0"/>
        <v>1128.6333333333334</v>
      </c>
    </row>
    <row r="15" spans="1:14" s="2" customFormat="1" ht="68.25" customHeight="1">
      <c r="A15" s="7"/>
      <c r="B15" s="5"/>
      <c r="C15" s="5"/>
      <c r="D15" s="6" t="s">
        <v>33</v>
      </c>
      <c r="E15" s="5" t="s">
        <v>53</v>
      </c>
      <c r="F15" s="6" t="s">
        <v>7</v>
      </c>
      <c r="G15" s="24">
        <v>5000</v>
      </c>
      <c r="H15" s="27" t="s">
        <v>84</v>
      </c>
      <c r="I15" s="6" t="s">
        <v>20</v>
      </c>
      <c r="J15" s="31" t="s">
        <v>64</v>
      </c>
      <c r="K15" s="39">
        <f>8604192/50</f>
        <v>172083.84</v>
      </c>
      <c r="L15" s="44" t="s">
        <v>70</v>
      </c>
      <c r="M15" s="35">
        <v>24887</v>
      </c>
      <c r="N15" s="33">
        <f t="shared" si="0"/>
        <v>829.5666666666667</v>
      </c>
    </row>
    <row r="16" spans="1:14" s="9" customFormat="1" ht="15.75" customHeight="1">
      <c r="A16" s="13" t="s">
        <v>19</v>
      </c>
      <c r="B16" s="14"/>
      <c r="C16" s="14"/>
      <c r="D16" s="14"/>
      <c r="E16" s="14"/>
      <c r="F16" s="14"/>
      <c r="G16" s="26">
        <f>SUM(G10:G15)</f>
        <v>160000</v>
      </c>
      <c r="H16" s="14"/>
      <c r="I16" s="15"/>
      <c r="K16" s="17"/>
      <c r="L16" s="17" t="s">
        <v>71</v>
      </c>
      <c r="M16" s="36">
        <v>24887</v>
      </c>
      <c r="N16" s="33">
        <f t="shared" si="0"/>
        <v>829.5666666666667</v>
      </c>
    </row>
    <row r="17" spans="1:14" ht="99" customHeight="1">
      <c r="A17" s="7" t="s">
        <v>30</v>
      </c>
      <c r="B17" s="5" t="s">
        <v>31</v>
      </c>
      <c r="C17" s="5" t="s">
        <v>35</v>
      </c>
      <c r="D17" s="6" t="s">
        <v>24</v>
      </c>
      <c r="E17" s="5" t="s">
        <v>36</v>
      </c>
      <c r="F17" s="27" t="s">
        <v>79</v>
      </c>
      <c r="G17" s="24">
        <v>2700000</v>
      </c>
      <c r="H17" s="27" t="s">
        <v>32</v>
      </c>
      <c r="I17" s="6" t="s">
        <v>21</v>
      </c>
      <c r="J17" s="30" t="s">
        <v>1</v>
      </c>
      <c r="K17" s="17"/>
      <c r="L17" s="17" t="s">
        <v>72</v>
      </c>
      <c r="M17" s="33">
        <v>24887</v>
      </c>
      <c r="N17" s="33">
        <f t="shared" si="0"/>
        <v>829.5666666666667</v>
      </c>
    </row>
    <row r="18" spans="1:12" ht="153.75" customHeight="1">
      <c r="A18" s="20" t="s">
        <v>74</v>
      </c>
      <c r="B18" s="28" t="s">
        <v>78</v>
      </c>
      <c r="C18" s="5" t="s">
        <v>37</v>
      </c>
      <c r="D18" s="6" t="s">
        <v>25</v>
      </c>
      <c r="E18" s="5" t="s">
        <v>57</v>
      </c>
      <c r="F18" s="6" t="s">
        <v>87</v>
      </c>
      <c r="G18" s="24">
        <v>300000</v>
      </c>
      <c r="H18" s="27" t="s">
        <v>38</v>
      </c>
      <c r="I18" s="6" t="s">
        <v>21</v>
      </c>
      <c r="J18" s="30" t="s">
        <v>1</v>
      </c>
      <c r="K18" s="17"/>
      <c r="L18" s="17"/>
    </row>
    <row r="19" spans="1:10" ht="15.75" customHeight="1">
      <c r="A19" s="21"/>
      <c r="B19" s="22"/>
      <c r="C19" s="22"/>
      <c r="D19" s="22"/>
      <c r="E19" s="22"/>
      <c r="F19" s="22"/>
      <c r="G19" s="25">
        <f>SUM(G17:G18)</f>
        <v>3000000</v>
      </c>
      <c r="H19" s="22"/>
      <c r="I19" s="23"/>
      <c r="J19" s="29" t="s">
        <v>1</v>
      </c>
    </row>
    <row r="20" spans="1:10" ht="15.75" customHeight="1">
      <c r="A20" s="40" t="s">
        <v>65</v>
      </c>
      <c r="B20" s="22"/>
      <c r="C20" s="22"/>
      <c r="D20" s="22"/>
      <c r="E20" s="22"/>
      <c r="F20" s="22"/>
      <c r="G20" s="25">
        <f>SUM(G19,G16)</f>
        <v>3160000</v>
      </c>
      <c r="H20" s="22"/>
      <c r="I20" s="23"/>
      <c r="J20" s="29"/>
    </row>
    <row r="22" spans="1:8" ht="12.75">
      <c r="A22" s="8" t="s">
        <v>8</v>
      </c>
      <c r="D22" s="8" t="s">
        <v>10</v>
      </c>
      <c r="H22" t="s">
        <v>11</v>
      </c>
    </row>
    <row r="27" spans="1:8" ht="15.75">
      <c r="A27" s="46" t="s">
        <v>89</v>
      </c>
      <c r="D27" s="46" t="s">
        <v>76</v>
      </c>
      <c r="H27" s="47">
        <v>42797</v>
      </c>
    </row>
    <row r="28" spans="1:8" ht="12.75">
      <c r="A28" t="s">
        <v>9</v>
      </c>
      <c r="D28" s="30" t="s">
        <v>77</v>
      </c>
      <c r="H28" t="s">
        <v>12</v>
      </c>
    </row>
    <row r="33" ht="12.75">
      <c r="A33" t="s">
        <v>1</v>
      </c>
    </row>
    <row r="34" ht="12.75">
      <c r="A34" t="s">
        <v>1</v>
      </c>
    </row>
  </sheetData>
  <sheetProtection/>
  <mergeCells count="8">
    <mergeCell ref="A13:A14"/>
    <mergeCell ref="A11:A12"/>
    <mergeCell ref="A2:I2"/>
    <mergeCell ref="A3:I3"/>
    <mergeCell ref="A9:I9"/>
    <mergeCell ref="E5:I5"/>
    <mergeCell ref="C13:C14"/>
    <mergeCell ref="B13:B14"/>
  </mergeCells>
  <printOptions/>
  <pageMargins left="1.75" right="0.89" top="0.6" bottom="0.6" header="0.5" footer="0.5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MGB 5</dc:creator>
  <cp:keywords/>
  <dc:description/>
  <cp:lastModifiedBy>Mines</cp:lastModifiedBy>
  <cp:lastPrinted>2017-03-03T05:36:13Z</cp:lastPrinted>
  <dcterms:created xsi:type="dcterms:W3CDTF">2014-01-17T19:59:23Z</dcterms:created>
  <dcterms:modified xsi:type="dcterms:W3CDTF">2017-03-07T23:44:31Z</dcterms:modified>
  <cp:category/>
  <cp:version/>
  <cp:contentType/>
  <cp:contentStatus/>
</cp:coreProperties>
</file>