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9180" windowHeight="4305" activeTab="0"/>
  </bookViews>
  <sheets>
    <sheet name="ANNEX C-EP" sheetId="1" r:id="rId1"/>
  </sheets>
  <definedNames>
    <definedName name="_xlnm.Print_Area" localSheetId="0">'ANNEX C-EP'!$A$1:$K$298</definedName>
  </definedNames>
  <calcPr fullCalcOnLoad="1"/>
</workbook>
</file>

<file path=xl/sharedStrings.xml><?xml version="1.0" encoding="utf-8"?>
<sst xmlns="http://schemas.openxmlformats.org/spreadsheetml/2006/main" count="1392" uniqueCount="744">
  <si>
    <t>Amlan, Pamplona and Sibulan</t>
  </si>
  <si>
    <t>EXPA000087VII</t>
  </si>
  <si>
    <t>EXPA000089VII</t>
  </si>
  <si>
    <t>EXPA000090VII</t>
  </si>
  <si>
    <t>EXPA000092VII</t>
  </si>
  <si>
    <t>EXPA000093VII</t>
  </si>
  <si>
    <t>Siaton; Sta. Catalina; Valencia; Zamboanguita</t>
  </si>
  <si>
    <t>Stone Treasures Mining Division Corporation</t>
  </si>
  <si>
    <t>EXPA000138VII</t>
  </si>
  <si>
    <t>EXPA000001VII</t>
  </si>
  <si>
    <t>EXPA000002VII</t>
  </si>
  <si>
    <t>Rafaelito A. Barino</t>
  </si>
  <si>
    <t>Philmet Exploration Corporation</t>
  </si>
  <si>
    <t>EXPA000153VII</t>
  </si>
  <si>
    <t>EXPA000146VII</t>
  </si>
  <si>
    <t>The applied area originally covers a large portion of Negros Oriental but after exclusion of areas covered by existing tenements, the remaining open areas falls under Negros Occidental (MGB-6)</t>
  </si>
  <si>
    <t>EXPA000077VII</t>
  </si>
  <si>
    <t>EXPA000079VII</t>
  </si>
  <si>
    <t>EXPA000080VII</t>
  </si>
  <si>
    <t>EXPA000081VII</t>
  </si>
  <si>
    <t>EXPA000083VII</t>
  </si>
  <si>
    <t>EXPA000084VII</t>
  </si>
  <si>
    <t>EXPA000121VII</t>
  </si>
  <si>
    <t>Benedicto, Enrison T.</t>
  </si>
  <si>
    <t>EXPA000042VII</t>
  </si>
  <si>
    <t>EXPA000046VII</t>
  </si>
  <si>
    <t>EXPA000129VII</t>
  </si>
  <si>
    <t>EXPA000106VII</t>
  </si>
  <si>
    <t>EXPA000102VII-A</t>
  </si>
  <si>
    <t>EXPA000102VII-B</t>
  </si>
  <si>
    <t>Naga and Toledo City</t>
  </si>
  <si>
    <t>San Fernando; Pinamungahan; Naga and Toledo City</t>
  </si>
  <si>
    <t>Candijay and Anda</t>
  </si>
  <si>
    <t>Manganese and other minerals</t>
  </si>
  <si>
    <t>EXPA000032VII</t>
  </si>
  <si>
    <t>EXPA000128VII</t>
  </si>
  <si>
    <t>Atlas Consolidated Mining and Development Corporation</t>
  </si>
  <si>
    <t>Goodyield Resources Development, Incorporated</t>
  </si>
  <si>
    <t>F. S. Borja Mining and Trading Corporation</t>
  </si>
  <si>
    <t>PDEP, Inc.</t>
  </si>
  <si>
    <t>Northwest Mining Corporation</t>
  </si>
  <si>
    <t>Kofil Forest Resources Development Corporation</t>
  </si>
  <si>
    <t>Kolinski Mining Corporation</t>
  </si>
  <si>
    <t>Hua Qiao in Cebu Mining and Management Corporation</t>
  </si>
  <si>
    <t>Odlot Mining Corporation</t>
  </si>
  <si>
    <t>Paramount Minerals Mining Development Corporation</t>
  </si>
  <si>
    <t>Motion for Reconsideration received on May 12, 2011</t>
  </si>
  <si>
    <t>Motion for reconsideration addressed to MGB-CO received on 05/09/2011</t>
  </si>
  <si>
    <t>EP-000016VII</t>
  </si>
  <si>
    <t>Agnes de la Cruz-Chan</t>
  </si>
  <si>
    <t>Registered - 06/16/2011</t>
  </si>
  <si>
    <t>Manjuyod; Bais City</t>
  </si>
  <si>
    <t>San Fernando</t>
  </si>
  <si>
    <t>Yu, Chinsun C.</t>
  </si>
  <si>
    <t>EXPA000003VII</t>
  </si>
  <si>
    <t>EXPA000181VII</t>
  </si>
  <si>
    <t>Minprocess Group, Inc.</t>
  </si>
  <si>
    <t>San-Vic Agro-Builders, Inc.</t>
  </si>
  <si>
    <t>Order of Rejection declared Final and Executory on February 08, 2012.</t>
  </si>
  <si>
    <r>
      <t xml:space="preserve">Whole applied area is inside Balinsasayao Twin Lakes (NIPAS). </t>
    </r>
    <r>
      <rPr>
        <u val="single"/>
        <sz val="9"/>
        <rFont val="Arial"/>
        <family val="2"/>
      </rPr>
      <t>Order of Rejection declared Final and Executory on January 30, 2012.</t>
    </r>
  </si>
  <si>
    <r>
      <t xml:space="preserve">Failure to comply with 3-letters notice. </t>
    </r>
    <r>
      <rPr>
        <u val="single"/>
        <sz val="9"/>
        <rFont val="Arial"/>
        <family val="2"/>
      </rPr>
      <t>Order of Rejection declared Final and Executory on January 30, 2012.</t>
    </r>
  </si>
  <si>
    <r>
      <t xml:space="preserve">Motion for reconsideration denied on 10/09/2009. </t>
    </r>
    <r>
      <rPr>
        <u val="single"/>
        <sz val="9"/>
        <rFont val="Arial"/>
        <family val="2"/>
      </rPr>
      <t>Order of Rejection declared Final and Executory on January 30, 2012.</t>
    </r>
  </si>
  <si>
    <t>Siaton and Zambo-anguita</t>
  </si>
  <si>
    <t>Copper, Gold, Silver, Molybdenum, etc.</t>
  </si>
  <si>
    <t xml:space="preserve">     3.  Cancelled</t>
  </si>
  <si>
    <t xml:space="preserve">           3.1  Motion for Reconsideration/Appeal</t>
  </si>
  <si>
    <t xml:space="preserve">           3.2  With Finality</t>
  </si>
  <si>
    <t xml:space="preserve">     4.  Abandoned</t>
  </si>
  <si>
    <t xml:space="preserve">     5.  Wholly Relinquished to Govt.</t>
  </si>
  <si>
    <t>B.  APPROVED MINING TENEMENTS</t>
  </si>
  <si>
    <t>Basalt, Andesite, etc.</t>
  </si>
  <si>
    <t>Bayawan City and Sta. Catalina</t>
  </si>
  <si>
    <t>Sanlorenzo Mines, Inc.</t>
  </si>
  <si>
    <t>Sta. Catalina</t>
  </si>
  <si>
    <t>Danao City &amp; Carmen</t>
  </si>
  <si>
    <t>Limestone Shale</t>
  </si>
  <si>
    <t>EXPA000186VII</t>
  </si>
  <si>
    <t>Phosphate rock</t>
  </si>
  <si>
    <t>Pres. Garcia</t>
  </si>
  <si>
    <t>Copper, gold, silver, molybdenum, etc.</t>
  </si>
  <si>
    <t>EXPA000019VII</t>
  </si>
  <si>
    <t>EXPA000023VII</t>
  </si>
  <si>
    <t>EXPA000044VII</t>
  </si>
  <si>
    <t>EXPA000045VII</t>
  </si>
  <si>
    <t>Copper, Gold, silver, Iron and other minerals</t>
  </si>
  <si>
    <t>Gold, Silver</t>
  </si>
  <si>
    <t>Malicse, Ma. Antonietta</t>
  </si>
  <si>
    <t>TOTAL</t>
  </si>
  <si>
    <t>Guindulman</t>
  </si>
  <si>
    <t>Nikimiko Exploration, Inc.</t>
  </si>
  <si>
    <t>Copper, Gold,  etc.</t>
  </si>
  <si>
    <t>Manganese, basalt and andesite, etc.</t>
  </si>
  <si>
    <t>EXPA000141VII</t>
  </si>
  <si>
    <t>Lim Jr., Lucio Roger E.</t>
  </si>
  <si>
    <t>Siquijor ; San Juan ; Lazi</t>
  </si>
  <si>
    <t>Gold; Silver; Copper; zinc</t>
  </si>
  <si>
    <t>Oquias, Emily T.</t>
  </si>
  <si>
    <t>Aggregates Limestone</t>
  </si>
  <si>
    <t>Phil. Nat'l. Oil Co. - Energy Dev. Corp.</t>
  </si>
  <si>
    <t>Gold, Silver, Copper, etc.</t>
  </si>
  <si>
    <t>DATE WITHDRAWN/ RETURNED</t>
  </si>
  <si>
    <t>Withdrawn, Not registered with this office.</t>
  </si>
  <si>
    <t>EXPA000177VII</t>
  </si>
  <si>
    <t>Limestone and other related minerals</t>
  </si>
  <si>
    <t>EXPA000100VII</t>
  </si>
  <si>
    <t>EXPA000101VII</t>
  </si>
  <si>
    <t>Chua, Domingo</t>
  </si>
  <si>
    <t>Maribojoc</t>
  </si>
  <si>
    <t>line no.</t>
  </si>
  <si>
    <r>
      <t xml:space="preserve">Area covered by EXPA000068VII.  </t>
    </r>
    <r>
      <rPr>
        <b/>
        <sz val="9"/>
        <rFont val="Arial"/>
        <family val="2"/>
      </rPr>
      <t>Processing held in abeyance</t>
    </r>
    <r>
      <rPr>
        <sz val="9"/>
        <rFont val="Arial"/>
        <family val="2"/>
      </rPr>
      <t xml:space="preserve"> pending resolution of appeal filed on the denial of motion for reconsideration of EXPA000068VII.</t>
    </r>
  </si>
  <si>
    <t>EXPA000169VII</t>
  </si>
  <si>
    <t>Siaton and Zamboanguita</t>
  </si>
  <si>
    <t>Basalt; Andesite</t>
  </si>
  <si>
    <t>Gold, Copper, Nickel</t>
  </si>
  <si>
    <t>Bayawan City and Basay</t>
  </si>
  <si>
    <t>Magnetite sand and other minerals</t>
  </si>
  <si>
    <t>REMARKS</t>
  </si>
  <si>
    <t>Province</t>
  </si>
  <si>
    <t>None</t>
  </si>
  <si>
    <t>EXPA000118VII</t>
  </si>
  <si>
    <t>Toledo City and Balamban</t>
  </si>
  <si>
    <t>EXPA000120VII</t>
  </si>
  <si>
    <r>
      <t>Rejected on August 07, 2009.  Motion for Reconsideration denied on October 12, 2009, A</t>
    </r>
    <r>
      <rPr>
        <b/>
        <sz val="9"/>
        <rFont val="Arial"/>
        <family val="2"/>
      </rPr>
      <t>ppeal filed at MGB-CO denied on January 05, 2011</t>
    </r>
  </si>
  <si>
    <t>Jetafe</t>
  </si>
  <si>
    <t>Pinamungahan</t>
  </si>
  <si>
    <t>DATE DENIED/ REJECTED</t>
  </si>
  <si>
    <t>Mindanao Mining and Mineral Resources Corporation</t>
  </si>
  <si>
    <t>EXPA000112VII</t>
  </si>
  <si>
    <t>R. V. Rivera Const. &amp; Ind'l. Supply</t>
  </si>
  <si>
    <t>Tagbilaran City; Baclayon; Albuquerque</t>
  </si>
  <si>
    <t>Albuquerque and Baclayon</t>
  </si>
  <si>
    <t>EXPA000070VII</t>
  </si>
  <si>
    <t xml:space="preserve">     1.  Under Process</t>
  </si>
  <si>
    <t xml:space="preserve">     2.  Denied/Rejected</t>
  </si>
  <si>
    <t>Crew Minerals Philippines, Inc.</t>
  </si>
  <si>
    <t>Quarry Ventures Phils. Inc.</t>
  </si>
  <si>
    <t>Compostela</t>
  </si>
  <si>
    <t>Diorite, Basalt, etc.</t>
  </si>
  <si>
    <t>Marcela Farms, Inc.</t>
  </si>
  <si>
    <t>Minglanilla and Talisay City</t>
  </si>
  <si>
    <t>Copper, Gold, Iron, etc.</t>
  </si>
  <si>
    <t>Bremer (Binaliw) Corporation</t>
  </si>
  <si>
    <t>EXPA000052VII</t>
  </si>
  <si>
    <t>EXPA000066VII</t>
  </si>
  <si>
    <t>EXPA000082VII</t>
  </si>
  <si>
    <t>EXPA000178VII</t>
  </si>
  <si>
    <t>Cebu Ore Mining &amp; Mineral Resource Corporation</t>
  </si>
  <si>
    <t>Carmen; Dagohoy; Danao; Pilar; San Miguel; Sierra Bullones</t>
  </si>
  <si>
    <t xml:space="preserve">Carmen; Danao; Inabanga; San Miguel; Trinidad </t>
  </si>
  <si>
    <t>EP-000008VII</t>
  </si>
  <si>
    <t>Buenavista,  Getafe and Inabanga</t>
  </si>
  <si>
    <t>Limestone, Volcanic Tuff &amp; other minerals</t>
  </si>
  <si>
    <t>Prime Rock Phils., Inc.</t>
  </si>
  <si>
    <t>Rock Phosphate, etc.</t>
  </si>
  <si>
    <t xml:space="preserve">          1.1. By the Central Office (endorsed)</t>
  </si>
  <si>
    <t>De Senn Quarry Corp.</t>
  </si>
  <si>
    <t>EXPA000139VII</t>
  </si>
  <si>
    <t>EXPA000119VII-A</t>
  </si>
  <si>
    <t>EXPA000119VII-B</t>
  </si>
  <si>
    <t>EXPA000131VII</t>
  </si>
  <si>
    <t>Larena, Maria, Enrique Villanueva and Siquijor</t>
  </si>
  <si>
    <t>Pres. Carlos P. Garcia</t>
  </si>
  <si>
    <t>Ubay; Alicia; Mabini</t>
  </si>
  <si>
    <t>EXPA000029VII</t>
  </si>
  <si>
    <t>Silica; Gold; Copper and other minerals</t>
  </si>
  <si>
    <t>EXPA000182VII</t>
  </si>
  <si>
    <t>Limestone; Shale; etc.</t>
  </si>
  <si>
    <t>EXPAOMR005VII</t>
  </si>
  <si>
    <t>Copper, Gold, Lead, Zinc &amp; Manganese</t>
  </si>
  <si>
    <t>Liloan</t>
  </si>
  <si>
    <t>Argao</t>
  </si>
  <si>
    <t>Lim, Alexander S.</t>
  </si>
  <si>
    <t>EXPA000057VII</t>
  </si>
  <si>
    <t>EXPA000058VII</t>
  </si>
  <si>
    <t>EXPA000059VII</t>
  </si>
  <si>
    <t>EXPA000200VII</t>
  </si>
  <si>
    <t>Catmon, Sogod and Tuburan</t>
  </si>
  <si>
    <t>Oriental Hyundai Quarry Dev. Corp.</t>
  </si>
  <si>
    <t>Ayungon and Bindoy</t>
  </si>
  <si>
    <t>Magnetite sand</t>
  </si>
  <si>
    <t>EXPA000190VII</t>
  </si>
  <si>
    <t>Pongase II, Virgilio C.</t>
  </si>
  <si>
    <t>EXPA000159VII</t>
  </si>
  <si>
    <t>Silica, Diorite, Limestone, etc.</t>
  </si>
  <si>
    <t>EXPA000160VII</t>
  </si>
  <si>
    <t>Jimalalud &amp; Tayasan
Himamaylan and Binalbagan</t>
  </si>
  <si>
    <t>Negros Oriental and Negros Occ.</t>
  </si>
  <si>
    <t>Mabini</t>
  </si>
  <si>
    <t>Siquijor</t>
  </si>
  <si>
    <t>With clearance from MGB-CO to issue permit</t>
  </si>
  <si>
    <t>DATE ENDORSED/
RE-ENDORSED</t>
  </si>
  <si>
    <t>EXPA000116VII</t>
  </si>
  <si>
    <t>Borbon &amp; Tabuelan</t>
  </si>
  <si>
    <t>Processing held in abeyance per DMO 2011-01 (filed in 2011)</t>
  </si>
  <si>
    <t>EXPA000143VII</t>
  </si>
  <si>
    <t>EXPA000060VII</t>
  </si>
  <si>
    <t>EXPA000063VII</t>
  </si>
  <si>
    <t>EXPA000068VII</t>
  </si>
  <si>
    <t>EXPA000069VII</t>
  </si>
  <si>
    <t>Barili &amp; Sibonga</t>
  </si>
  <si>
    <t>Manganese, Iron, etc.</t>
  </si>
  <si>
    <t>Copper, Gold, Silver, etc.</t>
  </si>
  <si>
    <t>Loay &amp; Lila</t>
  </si>
  <si>
    <t>Metex Mineral Resources Corporation</t>
  </si>
  <si>
    <t>Gypsum Limestone</t>
  </si>
  <si>
    <t>Trinidad</t>
  </si>
  <si>
    <t>Sulfur, etc.</t>
  </si>
  <si>
    <t>EP 000012VII</t>
  </si>
  <si>
    <t>EP 000006VII</t>
  </si>
  <si>
    <t>Registered - 09/08/2010</t>
  </si>
  <si>
    <t>Copper, Gold, Lead,  Silver, Iron, etc.</t>
  </si>
  <si>
    <t>Reyes, Joselito M.</t>
  </si>
  <si>
    <t>Virgilio S. Pongase</t>
  </si>
  <si>
    <t>EP-000014VII</t>
  </si>
  <si>
    <t>EP-000015VII</t>
  </si>
  <si>
    <t>Registered - 02/14/2011</t>
  </si>
  <si>
    <t>Talibon and Trinidad</t>
  </si>
  <si>
    <t>Getafe; Buenavista</t>
  </si>
  <si>
    <t>Buenavista; Inabanga</t>
  </si>
  <si>
    <t>Alburquerque; Baclayon</t>
  </si>
  <si>
    <t>Notice of Relinquishment of the whole area received on April 02, 2008 and approved and posted at MGB-7 from May 2 to 15, 2008 and at MGB-CO from August 12-26, 2008</t>
  </si>
  <si>
    <t>Revalde, Fulgencio D.</t>
  </si>
  <si>
    <t>Silica, Gold, Copper, etc.</t>
  </si>
  <si>
    <t>Phosphate Rock and other minerals</t>
  </si>
  <si>
    <t>Basay and Bayawan City</t>
  </si>
  <si>
    <t>Consolacion</t>
  </si>
  <si>
    <t>Malicse, Teresito</t>
  </si>
  <si>
    <t>Asturias and Tuburan</t>
  </si>
  <si>
    <t>EXPA000107VII</t>
  </si>
  <si>
    <t>Inocente, Celso K.</t>
  </si>
  <si>
    <t>EXPA000021VII</t>
  </si>
  <si>
    <t>Catmon &amp; Sogod</t>
  </si>
  <si>
    <t>Compostela and Danao City</t>
  </si>
  <si>
    <t>Limestone, Aggregates, etc.</t>
  </si>
  <si>
    <t>Sibulan</t>
  </si>
  <si>
    <t>Bacong; Dauin</t>
  </si>
  <si>
    <t>Bindoy; Manjuyod</t>
  </si>
  <si>
    <t>Jimalalud &amp; Tayasan</t>
  </si>
  <si>
    <t>Ayungon</t>
  </si>
  <si>
    <t>Getafe and Talibon</t>
  </si>
  <si>
    <t>Rock Phosphate and other minerals</t>
  </si>
  <si>
    <t>EXPA000012VII</t>
  </si>
  <si>
    <t>San Fernando and Carcar City</t>
  </si>
  <si>
    <t>Catmon; Sogod; Tuburan</t>
  </si>
  <si>
    <t>Maluenda, Cesar C. (CCM Construction)</t>
  </si>
  <si>
    <t>EXPA000157VII</t>
  </si>
  <si>
    <t>EXPA000158VII</t>
  </si>
  <si>
    <t>Copper, Gold,  Silica, etc.</t>
  </si>
  <si>
    <t>Greywacke; Sandstone and other minerals</t>
  </si>
  <si>
    <t>Pinamungahan &amp; Naga</t>
  </si>
  <si>
    <t>Goodyield Res. &amp; Dev. Corp.</t>
  </si>
  <si>
    <t>Duero; Guindulman; Candijay</t>
  </si>
  <si>
    <t>Carmen; Dagohoy; Danao</t>
  </si>
  <si>
    <t>Iron, Copper, etc.</t>
  </si>
  <si>
    <t>Order of Denial declared final and executory per MGB-7 resolution dated January 30, 2012.</t>
  </si>
  <si>
    <t>Order of Denial declared final and executory per MGB-7 resolution dated January 20, 2012.</t>
  </si>
  <si>
    <t>Total conflict with existing tenements. No motion for reconsideration filed within the prescribed period.</t>
  </si>
  <si>
    <t>Failure to comply with 3-letter notice. No motion for reconsideration filed within the prescribed period.</t>
  </si>
  <si>
    <t>Failure to comply with DMO 99-10. No motion for reconsideration filed within the prescribed period.</t>
  </si>
  <si>
    <t>Failure to comply with DMO 99-34. No motion for reconsideration filed within the prescribed period.</t>
  </si>
  <si>
    <t>Applied area inside Watershed Reservation. No motion for reconsideration filed within the prescribed period.</t>
  </si>
  <si>
    <t>Failure to comply with 3-letters notice. No motion for reconsideration filed within the prescribed period.</t>
  </si>
  <si>
    <t>Motion for reconsideration denied on 05/17/2007, no record of appeal filed</t>
  </si>
  <si>
    <t>Motion for reconsideration denied on 05/22/2007, no record of appeal filed</t>
  </si>
  <si>
    <t>Motion for Reconsideration denied, with letter re: will not exercise its right to appeal the rejection order.</t>
  </si>
  <si>
    <t>Total conflict with existing tenement and Watershed Reservation. No motion for reconsideration filed within the prescribed period.</t>
  </si>
  <si>
    <t>Motion for reconsideration denied on 09/02/2008, no record of appeal filed</t>
  </si>
  <si>
    <t>Motion for reconsideration denied on 10/06/2008, no record of appeal filed</t>
  </si>
  <si>
    <t>Order of Rejection declared Final and Executory on January 30, 2012.</t>
  </si>
  <si>
    <t>Motion for reconsideration denied on 12/07/2009, no record of appeal filed</t>
  </si>
  <si>
    <t>Relinquished 1,198.2703 has. Approved on 06/14/2011</t>
  </si>
  <si>
    <t>EXPA000073VII</t>
  </si>
  <si>
    <t>A.  MINING TENEMENT APPLICATIONS</t>
  </si>
  <si>
    <t>Copper; Gold; Limestone; Tuff; Rock Phosphate and other minerals</t>
  </si>
  <si>
    <t>Sarabosing, Edward</t>
  </si>
  <si>
    <t>Kimhee Realty Corporation</t>
  </si>
  <si>
    <t>Dolomitic Limestone; Shale</t>
  </si>
  <si>
    <t>Labunog, Rodrigo L.</t>
  </si>
  <si>
    <t>Gold, Silver, Iron, Manganese, etc.</t>
  </si>
  <si>
    <t>Pamplona; Amlan</t>
  </si>
  <si>
    <t>EXPA000030VII</t>
  </si>
  <si>
    <t>Copper; Gold; Nickel</t>
  </si>
  <si>
    <t>EXPA000176VII</t>
  </si>
  <si>
    <t>Tuff, Limestone, etc.</t>
  </si>
  <si>
    <t>EXPA000067VII</t>
  </si>
  <si>
    <t>Loon; Maribojoc</t>
  </si>
  <si>
    <t>Buenavista;  Getafe</t>
  </si>
  <si>
    <t>Catmon and Sogod</t>
  </si>
  <si>
    <t>Basalt, etc.</t>
  </si>
  <si>
    <t>EXPA000198VII</t>
  </si>
  <si>
    <t>Geo-Transport and Construction, Inc.</t>
  </si>
  <si>
    <t>EXPA000151VII</t>
  </si>
  <si>
    <t>Tuburan</t>
  </si>
  <si>
    <t>EXPA000137VII</t>
  </si>
  <si>
    <t>EXPA000105VII</t>
  </si>
  <si>
    <t>EXPA000144VII</t>
  </si>
  <si>
    <t>EXPA000145VII</t>
  </si>
  <si>
    <t>Talibon; Trinidad; San Miguel</t>
  </si>
  <si>
    <t xml:space="preserve">     6.  Forwarded applications with larger area to Regional Office covering larger area of the application</t>
  </si>
  <si>
    <t>Plantation Mng. Corp.</t>
  </si>
  <si>
    <t>Talisay</t>
  </si>
  <si>
    <t>Copper, Gold, Silver, Lead, Zinc</t>
  </si>
  <si>
    <t>Naga</t>
  </si>
  <si>
    <t>EXPA000123VII</t>
  </si>
  <si>
    <t>EXPA000124VII</t>
  </si>
  <si>
    <t>EXPA000055VII</t>
  </si>
  <si>
    <t>Manganese; Gold; Copper, etc.</t>
  </si>
  <si>
    <t>EXPA000110VII</t>
  </si>
  <si>
    <t>EXPA000111VII</t>
  </si>
  <si>
    <t>Santa Catalina</t>
  </si>
  <si>
    <t>Magnetite Sand and other minerals</t>
  </si>
  <si>
    <t>Siaton</t>
  </si>
  <si>
    <t>EXPA000095VII</t>
  </si>
  <si>
    <t>San Remegio &amp; Tabogon</t>
  </si>
  <si>
    <t>Marbleized limestone, etc.</t>
  </si>
  <si>
    <t>Chiu, Richard</t>
  </si>
  <si>
    <t>TENEMENT NO.</t>
  </si>
  <si>
    <t>EXPA000038VII</t>
  </si>
  <si>
    <t>EXPA000039VII</t>
  </si>
  <si>
    <t>EXPA000041VII</t>
  </si>
  <si>
    <t>EXPA000094VII</t>
  </si>
  <si>
    <t>Diorite, Silica and other minerals</t>
  </si>
  <si>
    <t>EXPA000174VII</t>
  </si>
  <si>
    <t>Dulang, Gershon N.</t>
  </si>
  <si>
    <t>Talisay City</t>
  </si>
  <si>
    <t>EXPA000187VII</t>
  </si>
  <si>
    <t>Received from MGB-CO on 03/31/2011. Registered on 04/12/2011</t>
  </si>
  <si>
    <t>Minglanilla, Talisay City and Toledo City</t>
  </si>
  <si>
    <t>EXPA000011VII</t>
  </si>
  <si>
    <t>Reyes, Carlo Jorge Joan Locson</t>
  </si>
  <si>
    <t>Cebu Ore Mining and Mineral Resource Corporation</t>
  </si>
  <si>
    <t>EXPA000136VII</t>
  </si>
  <si>
    <t>EXPA000014VII</t>
  </si>
  <si>
    <t>EXPA000015VII</t>
  </si>
  <si>
    <t>EXPA000016VII</t>
  </si>
  <si>
    <t>Amlan and San Jose</t>
  </si>
  <si>
    <t>Silica Sand. Diorite; Limestone</t>
  </si>
  <si>
    <t>Aloguinsan; Pinamungahan; San Fernando</t>
  </si>
  <si>
    <t>Altai Phils. Mining Corporation</t>
  </si>
  <si>
    <t>EXPA000167VII</t>
  </si>
  <si>
    <t>Tan, Jeremias</t>
  </si>
  <si>
    <t>EXPA000165VII</t>
  </si>
  <si>
    <t>EXPA000024VII</t>
  </si>
  <si>
    <t>Manganese</t>
  </si>
  <si>
    <t>Mabinay</t>
  </si>
  <si>
    <t>Asturias &amp; Tuburan</t>
  </si>
  <si>
    <t>Gold; Copper</t>
  </si>
  <si>
    <t>Chua, Wendell</t>
  </si>
  <si>
    <t>Under Final Evaluation (no NCIP Certification Precondition).</t>
  </si>
  <si>
    <t>LOCATION</t>
  </si>
  <si>
    <t>Talibon</t>
  </si>
  <si>
    <t>Bohol</t>
  </si>
  <si>
    <t>EXPA000078VII</t>
  </si>
  <si>
    <t>Amlan, Pamplona and San Jose</t>
  </si>
  <si>
    <t>EXPAOMR006VII</t>
  </si>
  <si>
    <t>Basalt, clay, silica, etc.</t>
  </si>
  <si>
    <t>T and D Kim Phils., Inc.</t>
  </si>
  <si>
    <t>EXPA000199VII</t>
  </si>
  <si>
    <t>Limestone, greywacke and other non-metallic minerals</t>
  </si>
  <si>
    <t>The Gold Company, Inc.</t>
  </si>
  <si>
    <t>Panglao and Dauis</t>
  </si>
  <si>
    <t>Limestone and other minerals</t>
  </si>
  <si>
    <t>EXPA000127VII</t>
  </si>
  <si>
    <t>Cordova &amp; Lapulapu City</t>
  </si>
  <si>
    <t>EXPA000125VII</t>
  </si>
  <si>
    <t>EXPA000126VII</t>
  </si>
  <si>
    <t>`</t>
  </si>
  <si>
    <t>Loay; Lila</t>
  </si>
  <si>
    <t>EXPA000170VII</t>
  </si>
  <si>
    <t>Padilla, Michelle L.</t>
  </si>
  <si>
    <t>Tayasan; Jimalalud</t>
  </si>
  <si>
    <t>Diorite; Basalt; Silica</t>
  </si>
  <si>
    <t>EXPA000098VII</t>
  </si>
  <si>
    <t>Copper, Gold, Sulfur</t>
  </si>
  <si>
    <t>Carcar</t>
  </si>
  <si>
    <t>EXPA000154VII</t>
  </si>
  <si>
    <t>San Remegio</t>
  </si>
  <si>
    <t>EXPA000017VII</t>
  </si>
  <si>
    <t>Aggregates and metallic minerals</t>
  </si>
  <si>
    <t>Gold, silver</t>
  </si>
  <si>
    <t>Tiu, Sr., Filomeno</t>
  </si>
  <si>
    <t>Manganese, basalt and andesite</t>
  </si>
  <si>
    <t>EP 000007VII</t>
  </si>
  <si>
    <t>Registered - 04/16/2010</t>
  </si>
  <si>
    <t>Valencia</t>
  </si>
  <si>
    <t>Silica sand</t>
  </si>
  <si>
    <t>Toledo City</t>
  </si>
  <si>
    <t>Silica and other associated minerals</t>
  </si>
  <si>
    <t>EXPA000013VII</t>
  </si>
  <si>
    <t>EXPA000117VII</t>
  </si>
  <si>
    <t>Albacite Jr., Federico S.</t>
  </si>
  <si>
    <t>Euzkadi Holdings Corporation</t>
  </si>
  <si>
    <t>Withdrawn</t>
  </si>
  <si>
    <t>Bacong, Dauin, Dumaguete City, Amlan, Sibulan,  San Jose and Tanjay</t>
  </si>
  <si>
    <t>Iron (magnetite sand); copper, gold, etc.</t>
  </si>
  <si>
    <t>Ivanhoe Philippines, Inc.</t>
  </si>
  <si>
    <t>Bulawan Mining Corporation</t>
  </si>
  <si>
    <t>Limestone, etc.</t>
  </si>
  <si>
    <t>Returned to MGB-7 on 11/21/2011, re-indorsed on 12/15/2011</t>
  </si>
  <si>
    <t>Villanueva, Hector</t>
  </si>
  <si>
    <t>Lambunao Mining Company, Inc.</t>
  </si>
  <si>
    <t>SNU Mining and Development Corporation</t>
  </si>
  <si>
    <t>Go, Kathryn</t>
  </si>
  <si>
    <t>DATE FILED</t>
  </si>
  <si>
    <t>EXPA000155VII</t>
  </si>
  <si>
    <t>Tanchan Cement Inc.</t>
  </si>
  <si>
    <t>Vallehermoso</t>
  </si>
  <si>
    <t>Per PO letter, Order was received on January 18, 2010, motion for reconsideration received on May 17, 2010</t>
  </si>
  <si>
    <t>EP-000013VII</t>
  </si>
  <si>
    <t>EXPA000061VII</t>
  </si>
  <si>
    <t>EXPA000062VII</t>
  </si>
  <si>
    <t>EXPA000064VII</t>
  </si>
  <si>
    <t>EXPA000065VII</t>
  </si>
  <si>
    <t>Javier, Ruben A.</t>
  </si>
  <si>
    <t>Adnama Mining Resources, Inc.</t>
  </si>
  <si>
    <t>Basay, Bayawan City and Sta. Catalina</t>
  </si>
  <si>
    <t>For issuance of Area Status and Clearance (for area included in July 14, 2010)</t>
  </si>
  <si>
    <t>Diorite; Silica</t>
  </si>
  <si>
    <t>Copper, Gold and other minerals</t>
  </si>
  <si>
    <t>EXPA000099VII</t>
  </si>
  <si>
    <t>Epithermal Gold Corporation</t>
  </si>
  <si>
    <t>Limestone; Tuff; Diorite; Rock Phosphate and other minerals</t>
  </si>
  <si>
    <t>Pamplona</t>
  </si>
  <si>
    <t>Sulfur</t>
  </si>
  <si>
    <t>Cebu</t>
  </si>
  <si>
    <t>EXPA000166VII</t>
  </si>
  <si>
    <t>Limestone, Rock Phosphate and other minerals</t>
  </si>
  <si>
    <t>Gold, Copper, etc.</t>
  </si>
  <si>
    <t>Amlan, Tanjay &amp; Pamplona</t>
  </si>
  <si>
    <t>Mount Baua Mining Corporation</t>
  </si>
  <si>
    <t>Kepha Mining Exploration Company</t>
  </si>
  <si>
    <t>Zamboanguita</t>
  </si>
  <si>
    <t>EXPA000195VII</t>
  </si>
  <si>
    <t>Balamban; Cebu City; Toledo City</t>
  </si>
  <si>
    <t>Copper, gold, silver and other minerals</t>
  </si>
  <si>
    <t>For issuance of Area Status and Clearance</t>
  </si>
  <si>
    <t>EP 000009VII
(1st renewal)</t>
  </si>
  <si>
    <t>Copper, Gold, Zinc, Silica, etc.</t>
  </si>
  <si>
    <t>Mun./City</t>
  </si>
  <si>
    <t>Gold, Silver, Copper, Zinc</t>
  </si>
  <si>
    <t>EXPA000132VII</t>
  </si>
  <si>
    <t>Larena, Maria, Enrique Villanueva, San Juan, Lazi and Siquijor</t>
  </si>
  <si>
    <t>EXPA000168VII</t>
  </si>
  <si>
    <t>Limestone; Tuff; Rock Phosphate, etc.</t>
  </si>
  <si>
    <t>Iron, etc.</t>
  </si>
  <si>
    <t>DATE OF DENIAL/ REJECTION</t>
  </si>
  <si>
    <t>line
no.</t>
  </si>
  <si>
    <t>Buenavista; Getafe; Talibon; Trinidad</t>
  </si>
  <si>
    <t>EXPA000085VII</t>
  </si>
  <si>
    <t>Minglanilla, Naga and Talisay City</t>
  </si>
  <si>
    <t>Danao, Balamban, Asturias and Compostela</t>
  </si>
  <si>
    <t>Tabogon</t>
  </si>
  <si>
    <t>Limestone Phosphate Rock</t>
  </si>
  <si>
    <t>Morada, Alice</t>
  </si>
  <si>
    <t>XCL Enterprises</t>
  </si>
  <si>
    <t>EXPA000026VII</t>
  </si>
  <si>
    <t>EXPA000197VII</t>
  </si>
  <si>
    <t>Benitez, Humphrey R.</t>
  </si>
  <si>
    <t>Pinamungahan and Toledo City</t>
  </si>
  <si>
    <t>Silica; Limestone and other minerals</t>
  </si>
  <si>
    <t>Under final evaluation (with NCIP)</t>
  </si>
  <si>
    <t>AREA (has.)</t>
  </si>
  <si>
    <t>Bacong, Dauin, Zamboanguita and Siaton</t>
  </si>
  <si>
    <t>EXPA000189VII</t>
  </si>
  <si>
    <t>Bollozos, Rodulfo L.</t>
  </si>
  <si>
    <t>EXPA000183VII</t>
  </si>
  <si>
    <t>Returned to MGB-7 on 10/03/2011</t>
  </si>
  <si>
    <t>Returned to MGB-7 on 10/11/2011</t>
  </si>
  <si>
    <t>Returned to MGB-7 on 10/18/2011</t>
  </si>
  <si>
    <t>Nelzen Development Corporation</t>
  </si>
  <si>
    <t>09/25/2007</t>
  </si>
  <si>
    <t>EXPA000115VII</t>
  </si>
  <si>
    <t>EXPA000086VII</t>
  </si>
  <si>
    <t>Bais City, Tanjay City and Amlan</t>
  </si>
  <si>
    <t>Clarin; Inabanga</t>
  </si>
  <si>
    <t>EXP000001VII</t>
  </si>
  <si>
    <t>EXP000002VII</t>
  </si>
  <si>
    <t>EXP000003VII</t>
  </si>
  <si>
    <t>Under Final Evaluation (no NCIP Certification Precondition/MOA, with NCIP FBI).</t>
  </si>
  <si>
    <t>EXPA000179VII</t>
  </si>
  <si>
    <t>Andesite; Diorite and other minerals</t>
  </si>
  <si>
    <t>Tabogon; Borbon</t>
  </si>
  <si>
    <t>Sulfur; Copper; Gold; Silver</t>
  </si>
  <si>
    <t>EXPA000071VII</t>
  </si>
  <si>
    <t>EXPA000180VII</t>
  </si>
  <si>
    <t>Limestone; Rock Phosphate; Diorite and other minerals</t>
  </si>
  <si>
    <t>WMC (Phils.) Inc.</t>
  </si>
  <si>
    <t>Talisay City and Cebu City</t>
  </si>
  <si>
    <t>For resolution of ownership of claims</t>
  </si>
  <si>
    <t>De la Cruz-Chan, Agnes</t>
  </si>
  <si>
    <t>EXPA000025VII</t>
  </si>
  <si>
    <t>EXPA000028VII</t>
  </si>
  <si>
    <t>Gonzales, Diana</t>
  </si>
  <si>
    <t>EXPA000027VII</t>
  </si>
  <si>
    <t>Dolomitic Limestone</t>
  </si>
  <si>
    <t>EXPA000022VII</t>
  </si>
  <si>
    <t>EXPA000072VII</t>
  </si>
  <si>
    <t>Guihulngan and Himamaylan</t>
  </si>
  <si>
    <t>Negros Oriental and Negros  Occidental</t>
  </si>
  <si>
    <t>Sibulan; Valencia and Sta. Catalina</t>
  </si>
  <si>
    <t>Borbon</t>
  </si>
  <si>
    <t>Limestone</t>
  </si>
  <si>
    <t>EXPA000188VII</t>
  </si>
  <si>
    <t>Copper, Gold, Silver</t>
  </si>
  <si>
    <t>Limestone Sandstone Shale</t>
  </si>
  <si>
    <t>Chua, Virgilio</t>
  </si>
  <si>
    <t>Cabriana, Ma. Lorena</t>
  </si>
  <si>
    <t>Lazi</t>
  </si>
  <si>
    <t>Hench Mining Services Development Corporation</t>
  </si>
  <si>
    <t>EXPA000161VII</t>
  </si>
  <si>
    <t>EXPA000162VII</t>
  </si>
  <si>
    <t>Bayawan City</t>
  </si>
  <si>
    <t>Kimwa Const. &amp; Dev. Corp.</t>
  </si>
  <si>
    <t>EXPA000133VII</t>
  </si>
  <si>
    <r>
      <t xml:space="preserve">With opposition from SB Maribojoc (Resolution No. 30, Series of 2009) filed at Panel of Arbitrators, docket fee paid on June 22, 2009. Already published, posted and aired over the radio. </t>
    </r>
    <r>
      <rPr>
        <b/>
        <sz val="8"/>
        <rFont val="Arial"/>
        <family val="2"/>
      </rPr>
      <t>Processing of application is held in abeyance.</t>
    </r>
  </si>
  <si>
    <t>EXPA000201VII</t>
  </si>
  <si>
    <t>EXPA000202VII</t>
  </si>
  <si>
    <t>Yu, Gina T.</t>
  </si>
  <si>
    <t>Amlan, Pamplona, San Jose and Sibulan</t>
  </si>
  <si>
    <t>Copper; Gold; Sulfur</t>
  </si>
  <si>
    <t>Amlan; San Jose</t>
  </si>
  <si>
    <t>Copper, Gold, Manganese, etc.</t>
  </si>
  <si>
    <t>Area previously covered by EP 000007VII. Processing of application is held in abeyance per DMO 2011-01</t>
  </si>
  <si>
    <t>Processing of application is held in abeyance per DMO 2011-01</t>
  </si>
  <si>
    <t xml:space="preserve">     2.5.  With pending case filed with Panel of Arbitrators</t>
  </si>
  <si>
    <t xml:space="preserve">     4.  Withdrawn by/Returned to applicant</t>
  </si>
  <si>
    <t xml:space="preserve">          3. With Finality/Executory</t>
  </si>
  <si>
    <t>Philcoal Mineral Resources, Inc.</t>
  </si>
  <si>
    <t>EXPA000175VII</t>
  </si>
  <si>
    <t>Basalt</t>
  </si>
  <si>
    <t>EXPA000104VII</t>
  </si>
  <si>
    <t>Manganese, etc.</t>
  </si>
  <si>
    <t>Amended Permit, registered on December 01, 2010. For approval of Assignment to Adanacex Resources, Inc.</t>
  </si>
  <si>
    <t>Eastern Negros Sulfur Mining Corporation</t>
  </si>
  <si>
    <t>Mabuhay Filcement, Inc.</t>
  </si>
  <si>
    <t>Marsglobal Mining Corporation</t>
  </si>
  <si>
    <t>Solid Mining Corporation</t>
  </si>
  <si>
    <t>Failure to comply with NCIP MOA/Certification Precondition</t>
  </si>
  <si>
    <t>Guindulman; Candijay; Duero</t>
  </si>
  <si>
    <t>Manganese; Diorite</t>
  </si>
  <si>
    <t>Anda; Candijay</t>
  </si>
  <si>
    <t>Order duly received on January 12, 2011, no motion for reconsideration filed within the prescribed period.</t>
  </si>
  <si>
    <t>Order received on October 29, 2010. No Motion for Reconsideration filed within the prescribed period.</t>
  </si>
  <si>
    <t>No motion for reconsideration filed within the prescribed period.</t>
  </si>
  <si>
    <t>K &amp; G Phil. Mineral Corp.</t>
  </si>
  <si>
    <t>EXPA000134VII</t>
  </si>
  <si>
    <t>Magnetite and other minerals</t>
  </si>
  <si>
    <t>Besañes, Marcelino S.</t>
  </si>
  <si>
    <t>Epithermal Gold Corp.</t>
  </si>
  <si>
    <t>Copper, Gold, Zinc, Silver, etc.</t>
  </si>
  <si>
    <t>EXPA000191VII</t>
  </si>
  <si>
    <t>EXPA000192VII</t>
  </si>
  <si>
    <t>EXPA000193VII</t>
  </si>
  <si>
    <t>EXPA000194VII</t>
  </si>
  <si>
    <t>Aznar, Emmanuel B.</t>
  </si>
  <si>
    <t>S T A T U S</t>
  </si>
  <si>
    <t>Basay</t>
  </si>
  <si>
    <t>Mingson Agro-Urban Development Corporation</t>
  </si>
  <si>
    <t>09/24/2007</t>
  </si>
  <si>
    <t>Sinian International Corporation</t>
  </si>
  <si>
    <t>EP 000011VII</t>
  </si>
  <si>
    <t>Tanchan, Santiago</t>
  </si>
  <si>
    <t>Guihulngan</t>
  </si>
  <si>
    <t>Copper; Gold, etc.</t>
  </si>
  <si>
    <t>EXPA000196VII</t>
  </si>
  <si>
    <t>Sogod; Borbon; Tabogon; Tabuelan</t>
  </si>
  <si>
    <t>Williams, Evelia</t>
  </si>
  <si>
    <t>Copper, Gold</t>
  </si>
  <si>
    <t>COMMODITY</t>
  </si>
  <si>
    <t>EXPA000130VII</t>
  </si>
  <si>
    <t>Itawes Mining Exploration Company</t>
  </si>
  <si>
    <t>Alwen Mineral &amp; Industrial Corporation</t>
  </si>
  <si>
    <t>Philcoal Mineral Resources Corporation</t>
  </si>
  <si>
    <t>EP 000010VII (First Renewal)</t>
  </si>
  <si>
    <t>Hexagon Mining Corporation</t>
  </si>
  <si>
    <t>Novamonte Mineral and Resources, Inc.</t>
  </si>
  <si>
    <t>Quality Ore Mining Inc.</t>
  </si>
  <si>
    <t>Solvie Mining and Development Corporation</t>
  </si>
  <si>
    <t>Jamal Mining, Inc.</t>
  </si>
  <si>
    <t>Lida Mining Group Corporation</t>
  </si>
  <si>
    <t>IMC Infinity Mining Corporation</t>
  </si>
  <si>
    <t>DATE OF DENIAL OF MOTION FOR RECON</t>
  </si>
  <si>
    <r>
      <t xml:space="preserve">Rejected on September 17, 2007. Motion for Reconsideration </t>
    </r>
    <r>
      <rPr>
        <b/>
        <sz val="9"/>
        <rFont val="Arial"/>
        <family val="2"/>
      </rPr>
      <t>denied on May 07, 2008. With appeal filed at MGB-CO, copy of Notice of Appeal received by this Office on July 10, 2008.</t>
    </r>
  </si>
  <si>
    <t xml:space="preserve">          2.2 With Motion for Reconsideration</t>
  </si>
  <si>
    <t xml:space="preserve">          2.3 With Appeal (filed with MGB-CO/MAB)</t>
  </si>
  <si>
    <t xml:space="preserve">          2.4 Area under moratorium per MGB Memorandum dated October 15, 2010</t>
  </si>
  <si>
    <t>DATE OF ORDER OF DENIAL/ REJECTION</t>
  </si>
  <si>
    <t xml:space="preserve">          2.1 Within Appeal Period of filing of Motion for Reconsideration (Denied/rejected for the reporting month)</t>
  </si>
  <si>
    <t>Order of Denial declared final and executory per MGB-7 resolution dated September 20, 2011.</t>
  </si>
  <si>
    <t xml:space="preserve">          1.1. By the Regional Office</t>
  </si>
  <si>
    <t>Negros Oriental</t>
  </si>
  <si>
    <t>Ayungon &amp; Bindoy</t>
  </si>
  <si>
    <t>EXPA000147VII</t>
  </si>
  <si>
    <t>Failure to comply with 3-letters notice</t>
  </si>
  <si>
    <r>
      <t xml:space="preserve">Already published, posted and aired over the radio.
</t>
    </r>
    <r>
      <rPr>
        <sz val="8"/>
        <rFont val="Arial"/>
        <family val="2"/>
      </rPr>
      <t xml:space="preserve">With opposition from Larena Municipality filed with Panel of Arbitrators on Sept. 29, 2008. </t>
    </r>
    <r>
      <rPr>
        <b/>
        <sz val="9"/>
        <rFont val="Arial"/>
        <family val="2"/>
      </rPr>
      <t>Processing held in abeyance pending resolution of case filed by Larena Municipal Mayor</t>
    </r>
  </si>
  <si>
    <t>Uy, Christopher</t>
  </si>
  <si>
    <t>Sulfur and other minerals</t>
  </si>
  <si>
    <t>EXPA000056VII</t>
  </si>
  <si>
    <t>Gold, Copper, Sulfur, Silica, etc.</t>
  </si>
  <si>
    <t>Consolacion; Mandaue City; Cebu City</t>
  </si>
  <si>
    <t>Getafe and Buenavista</t>
  </si>
  <si>
    <t>Toledo City and Naga</t>
  </si>
  <si>
    <t>Copper, Gold, etc.</t>
  </si>
  <si>
    <t>EXPAOMR003VII</t>
  </si>
  <si>
    <t>Revalde, Lilibeth M.</t>
  </si>
  <si>
    <t>EXPA000031VII</t>
  </si>
  <si>
    <t>EXPA000036VII</t>
  </si>
  <si>
    <t>Balamban</t>
  </si>
  <si>
    <t>Minglanilla</t>
  </si>
  <si>
    <t>Uy, Christopher Lyndon C.</t>
  </si>
  <si>
    <t>EXPA000113VII</t>
  </si>
  <si>
    <t>Saberon, Leo B.</t>
  </si>
  <si>
    <t>Limestone; Phosphate rock</t>
  </si>
  <si>
    <t>Copper, Gold, limestone, etc.</t>
  </si>
  <si>
    <t>EXPA000074VII</t>
  </si>
  <si>
    <t>EXPA000075VII</t>
  </si>
  <si>
    <t>Diorite; Andesite</t>
  </si>
  <si>
    <t>DATE OF FILING OF CASE</t>
  </si>
  <si>
    <t>DATE FORWARDED</t>
  </si>
  <si>
    <t xml:space="preserve">     1.  Pending Registration</t>
  </si>
  <si>
    <t xml:space="preserve">     2.  Registered</t>
  </si>
  <si>
    <t>EXPA000035VII</t>
  </si>
  <si>
    <t>Cebu City</t>
  </si>
  <si>
    <t>Retuerto, Ramon</t>
  </si>
  <si>
    <t>TOTAL AREA</t>
  </si>
  <si>
    <t>Tayasan</t>
  </si>
  <si>
    <t>Loon; Calape</t>
  </si>
  <si>
    <t>EXPA000150VII</t>
  </si>
  <si>
    <t>Balamban; Asturias; Tuburan; Danao City</t>
  </si>
  <si>
    <t>EXPA000171VII</t>
  </si>
  <si>
    <t>Aggregates</t>
  </si>
  <si>
    <t>Clarin &amp; Tubigon</t>
  </si>
  <si>
    <t>Limestone, Clay, Sandstone</t>
  </si>
  <si>
    <t>EXPA000163VII</t>
  </si>
  <si>
    <t>Lampajo Rizaldy B.</t>
  </si>
  <si>
    <t>Basal, Alvin G.</t>
  </si>
  <si>
    <t>Copper, gold, silver, diorite, etc.</t>
  </si>
  <si>
    <t>EXPA000043VII</t>
  </si>
  <si>
    <t>Laurente, Wilhelmina</t>
  </si>
  <si>
    <t>Villanueva, Aundry</t>
  </si>
  <si>
    <t>Intex Resources Philippines, Inc. {formerly Crew Minerals (Phils.) Inc.}</t>
  </si>
  <si>
    <t>EXPA000149VII</t>
  </si>
  <si>
    <t>Getafe; Talibon; Trinidad</t>
  </si>
  <si>
    <t>Go, Manuel S.</t>
  </si>
  <si>
    <t>Talisay City and Minglanilla</t>
  </si>
  <si>
    <t>EXPA000142VII</t>
  </si>
  <si>
    <t>Aggregates, Limestone</t>
  </si>
  <si>
    <t>Bayawan</t>
  </si>
  <si>
    <t>Neg. Or.</t>
  </si>
  <si>
    <t>EXPA000096VII</t>
  </si>
  <si>
    <t>Labunog, Eduardo L.</t>
  </si>
  <si>
    <t>Vicente Colina</t>
  </si>
  <si>
    <t>Barili</t>
  </si>
  <si>
    <t>Carmen &amp; Danao City</t>
  </si>
  <si>
    <t>Notice of withdrawal approved on 12/17/2007 &amp; posted until February 15, 2008</t>
  </si>
  <si>
    <t>EP-VII-OMR-20-2010</t>
  </si>
  <si>
    <t>Solomon D. Villaplaza</t>
  </si>
  <si>
    <t>Carmen and Catmon</t>
  </si>
  <si>
    <t>Silica, Diorite, etc.</t>
  </si>
  <si>
    <t>DATE APPROVED</t>
  </si>
  <si>
    <t>Balamban Concrete Aggregates &amp; Construction Co., Inc.</t>
  </si>
  <si>
    <t>Catmon</t>
  </si>
  <si>
    <t>Already published and aired over the radio, lacks posting and NCIP Certificate of Non-Overlap</t>
  </si>
  <si>
    <t>Bienunido</t>
  </si>
  <si>
    <t>Carmen, Dagohoy &amp; Danao</t>
  </si>
  <si>
    <t>Manganese, Limestone, etc.</t>
  </si>
  <si>
    <t>Gold, Silver, Silica &amp; other associated minerals</t>
  </si>
  <si>
    <t>Ontario Phils., Inc.</t>
  </si>
  <si>
    <t>EXPA000103VII</t>
  </si>
  <si>
    <t>EXPA000037VII</t>
  </si>
  <si>
    <t>Lazi &amp; Maria</t>
  </si>
  <si>
    <t>EXPA000004VII</t>
  </si>
  <si>
    <t>EXPA000005VII</t>
  </si>
  <si>
    <t>EXPA000006VII</t>
  </si>
  <si>
    <t>EXPA000007VII</t>
  </si>
  <si>
    <t>EXPA000008VII</t>
  </si>
  <si>
    <t>Tuff, Limestone and other associated minerals</t>
  </si>
  <si>
    <t>Earthmovers Mng. Corp.</t>
  </si>
  <si>
    <t>Rock Phosphate</t>
  </si>
  <si>
    <t>Gonzales, Aida</t>
  </si>
  <si>
    <t>Philcoal Min. Res. Corp.</t>
  </si>
  <si>
    <t>Rivera, Petronila</t>
  </si>
  <si>
    <t>Te, Placido T.</t>
  </si>
  <si>
    <t>EXPAOMR004VII</t>
  </si>
  <si>
    <t>EXPA000172VII</t>
  </si>
  <si>
    <t>EXPA000173VII</t>
  </si>
  <si>
    <t>Not yet registered, Binalbagan Mayor refused to accept payment of occupation fee</t>
  </si>
  <si>
    <t>Order of Rejection declared as Final and Executory on January 30, 2012</t>
  </si>
  <si>
    <t>ANNEX  C  -   EXPLORATION PERMIT (EP)</t>
  </si>
  <si>
    <t>EXP000004VII</t>
  </si>
  <si>
    <t>EXP000005VII</t>
  </si>
  <si>
    <t>Bioclastic Limestone</t>
  </si>
  <si>
    <t>Jotonitz Mining Corp.</t>
  </si>
  <si>
    <t>Citadel Mining Corp.</t>
  </si>
  <si>
    <t>Prop Link Phils., Inc.</t>
  </si>
  <si>
    <t>Daytona Mining and Dev. Corporation</t>
  </si>
  <si>
    <t>Singtech Mining and Trading Co., Ltd., Inc.</t>
  </si>
  <si>
    <t>Under final evaluation (no NCIP)</t>
  </si>
  <si>
    <t>EXPA000114VII</t>
  </si>
  <si>
    <t>Copper; Gold</t>
  </si>
  <si>
    <t>EXPAOMR002VII</t>
  </si>
  <si>
    <t>Oriental Synergy Mining Corporation</t>
  </si>
  <si>
    <t>No record of renewal</t>
  </si>
  <si>
    <t xml:space="preserve">     6.  Expired</t>
  </si>
  <si>
    <t xml:space="preserve">           6.1  With no application for renewal</t>
  </si>
  <si>
    <t xml:space="preserve">           6.2  With Pending Applications for Renewal</t>
  </si>
  <si>
    <t>Vallehermoso  &amp; Guihulngan</t>
  </si>
  <si>
    <t>EXPA000050VII</t>
  </si>
  <si>
    <t>Bondoc Resources Corp.</t>
  </si>
  <si>
    <t>Copper, Gold,  Silica, Gypsum, etc.</t>
  </si>
  <si>
    <t>Guihulngan; Vallehermoso</t>
  </si>
  <si>
    <t>Mingson Mining Corp. (formerly Wyniob Phils. Corp.)</t>
  </si>
  <si>
    <t>Cebu City and Consolacion</t>
  </si>
  <si>
    <t>Alwen Minerals &amp; Industrial Corporation</t>
  </si>
  <si>
    <t>EXPA000122VII</t>
  </si>
  <si>
    <t>Gold; Silver; Copper; Diorite; Manganese</t>
  </si>
  <si>
    <t>Order of Denial declared final and executory per MGB-7 resolution dated January 20, 2012</t>
  </si>
  <si>
    <t>Order received on October 27, 2010, no motion for reconsideration filed within the prescribed period. Filed an appeal to MGB-CO on dated February 04, 2011</t>
  </si>
  <si>
    <t>Order of Denial returned, addressee moved out. Motion for Reconsideration filed by K &amp; G was not acted upon by this Office since K &amp; G is not the rightful applicant</t>
  </si>
  <si>
    <t>Lloyd's Richfield Industrial Corporation</t>
  </si>
  <si>
    <t>Guindulman; Duero</t>
  </si>
  <si>
    <t>EXPA000164VII</t>
  </si>
  <si>
    <t>Naga City; Toledo City; Pinamungahan</t>
  </si>
  <si>
    <t>Magnetite sand, etc.</t>
  </si>
  <si>
    <t>Magnetite sand (iron), copper, gold, etc.</t>
  </si>
  <si>
    <t>EXPA000135VII</t>
  </si>
  <si>
    <t>Limestone, basalt, andesite, etc.</t>
  </si>
  <si>
    <t>EXPA000051VII</t>
  </si>
  <si>
    <t>EXPA000054VII</t>
  </si>
  <si>
    <t>Amlan, Bindoy, Sibulan, Bacong, Dauin, San Jose, Manjuyod, Ayungon, Tayasan, Jimalalud, La Libertad, Guihulngan, Vallehermoso</t>
  </si>
  <si>
    <t>EXPA000184VII</t>
  </si>
  <si>
    <t>Gypsum</t>
  </si>
  <si>
    <t>EXPA000049VII</t>
  </si>
  <si>
    <t>EXPA000053VII</t>
  </si>
  <si>
    <t>EXPA000185VII</t>
  </si>
  <si>
    <t>Toledo City and Naga City</t>
  </si>
  <si>
    <t>Silica, Diorite, Andesite, etc.</t>
  </si>
  <si>
    <t>Manganese; Gold; Copper</t>
  </si>
  <si>
    <t>TENEMENT HOLDER</t>
  </si>
  <si>
    <t>PREVIOUS HOLDER</t>
  </si>
  <si>
    <t>Ubay</t>
  </si>
  <si>
    <t>EXPA000156VII</t>
  </si>
  <si>
    <t>EXPA000148VII</t>
  </si>
  <si>
    <t>Danao City</t>
  </si>
</sst>
</file>

<file path=xl/styles.xml><?xml version="1.0" encoding="utf-8"?>
<styleSheet xmlns="http://schemas.openxmlformats.org/spreadsheetml/2006/main">
  <numFmts count="36">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00"/>
    <numFmt numFmtId="179" formatCode="#,##0.0000"/>
    <numFmt numFmtId="180" formatCode="mm/dd/yy"/>
    <numFmt numFmtId="181" formatCode="d\-mmm\-yyyy"/>
    <numFmt numFmtId="182" formatCode="mm/dd/yyyy"/>
    <numFmt numFmtId="183" formatCode="[$-409]dddd\,\ mmmm\ dd\,\ yyyy"/>
    <numFmt numFmtId="184" formatCode="m/mdd/yyyy"/>
    <numFmt numFmtId="185" formatCode="[$-3409]dddd\,\ mmmm\ dd\,\ yyyy"/>
    <numFmt numFmtId="186" formatCode="&quot;Yes&quot;;&quot;Yes&quot;;&quot;No&quot;"/>
    <numFmt numFmtId="187" formatCode="&quot;True&quot;;&quot;True&quot;;&quot;False&quot;"/>
    <numFmt numFmtId="188" formatCode="&quot;On&quot;;&quot;On&quot;;&quot;Off&quot;"/>
    <numFmt numFmtId="189" formatCode="[$€-2]\ #,##0.00_);[Red]\([$€-2]\ #,##0.00\)"/>
    <numFmt numFmtId="190" formatCode="0.000000000"/>
    <numFmt numFmtId="191" formatCode="m/d/yyyymd"/>
  </numFmts>
  <fonts count="31">
    <font>
      <sz val="10"/>
      <name val="Arial"/>
      <family val="0"/>
    </font>
    <font>
      <b/>
      <sz val="10"/>
      <name val="Arial"/>
      <family val="2"/>
    </font>
    <font>
      <b/>
      <sz val="11"/>
      <name val="Arial"/>
      <family val="2"/>
    </font>
    <font>
      <sz val="9"/>
      <name val="Arial Narrow"/>
      <family val="2"/>
    </font>
    <font>
      <i/>
      <sz val="9"/>
      <name val="Arial Narrow"/>
      <family val="2"/>
    </font>
    <font>
      <sz val="9"/>
      <name val="Arial"/>
      <family val="2"/>
    </font>
    <font>
      <i/>
      <sz val="9"/>
      <name val="Arial"/>
      <family val="2"/>
    </font>
    <font>
      <b/>
      <sz val="9"/>
      <name val="Arial"/>
      <family val="2"/>
    </font>
    <font>
      <i/>
      <sz val="8"/>
      <name val="Arial"/>
      <family val="2"/>
    </font>
    <font>
      <sz val="8"/>
      <name val="Arial"/>
      <family val="2"/>
    </font>
    <font>
      <b/>
      <sz val="8"/>
      <name val="Arial"/>
      <family val="2"/>
    </font>
    <font>
      <u val="single"/>
      <sz val="9"/>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hair"/>
      <right style="hair"/>
      <top style="hair"/>
      <bottom style="hair"/>
    </border>
    <border>
      <left>
        <color indexed="63"/>
      </left>
      <right style="thin"/>
      <top style="thin"/>
      <bottom style="thin"/>
    </border>
    <border>
      <left style="hair"/>
      <right>
        <color indexed="63"/>
      </right>
      <top style="double"/>
      <bottom style="double"/>
    </border>
    <border>
      <left style="hair"/>
      <right style="hair"/>
      <top style="hair"/>
      <bottom>
        <color indexed="63"/>
      </bottom>
    </border>
    <border>
      <left style="thin"/>
      <right style="thin"/>
      <top>
        <color indexed="63"/>
      </top>
      <bottom>
        <color indexed="63"/>
      </bottom>
    </border>
    <border>
      <left>
        <color indexed="63"/>
      </left>
      <right>
        <color indexed="63"/>
      </right>
      <top style="double"/>
      <bottom style="double"/>
    </border>
    <border>
      <left>
        <color indexed="63"/>
      </left>
      <right style="hair"/>
      <top style="double"/>
      <bottom style="double"/>
    </border>
    <border>
      <left style="hair"/>
      <right style="hair"/>
      <top>
        <color indexed="63"/>
      </top>
      <bottom>
        <color indexed="63"/>
      </bottom>
    </border>
    <border>
      <left style="hair"/>
      <right style="hair"/>
      <top style="double"/>
      <bottom style="double"/>
    </border>
    <border>
      <left style="hair"/>
      <right style="hair"/>
      <top>
        <color indexed="63"/>
      </top>
      <bottom style="hair"/>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80">
    <xf numFmtId="0" fontId="0" fillId="0" borderId="0" xfId="0" applyAlignment="1">
      <alignment/>
    </xf>
    <xf numFmtId="0" fontId="3" fillId="0" borderId="10" xfId="0" applyFont="1" applyBorder="1" applyAlignment="1" applyProtection="1">
      <alignment/>
      <protection locked="0"/>
    </xf>
    <xf numFmtId="0" fontId="0" fillId="0" borderId="0" xfId="0" applyBorder="1" applyAlignment="1">
      <alignment/>
    </xf>
    <xf numFmtId="0" fontId="1" fillId="0" borderId="0" xfId="0" applyFont="1" applyAlignment="1">
      <alignment/>
    </xf>
    <xf numFmtId="0" fontId="2" fillId="0" borderId="0" xfId="0" applyFont="1" applyBorder="1" applyAlignment="1">
      <alignment vertical="center"/>
    </xf>
    <xf numFmtId="0" fontId="0" fillId="0" borderId="0" xfId="0"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Alignment="1">
      <alignment/>
    </xf>
    <xf numFmtId="0" fontId="5" fillId="0" borderId="12" xfId="0" applyFont="1" applyBorder="1" applyAlignment="1" applyProtection="1">
      <alignment vertical="center" wrapText="1"/>
      <protection locked="0"/>
    </xf>
    <xf numFmtId="0" fontId="5" fillId="0" borderId="12" xfId="0" applyFont="1" applyBorder="1" applyAlignment="1">
      <alignment vertical="center" wrapText="1"/>
    </xf>
    <xf numFmtId="0" fontId="0" fillId="0" borderId="12" xfId="0" applyFont="1" applyBorder="1" applyAlignment="1">
      <alignment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3" fillId="0" borderId="13" xfId="0" applyFont="1" applyBorder="1" applyAlignment="1" applyProtection="1">
      <alignment/>
      <protection locked="0"/>
    </xf>
    <xf numFmtId="0" fontId="0" fillId="0" borderId="0" xfId="0" applyFont="1" applyBorder="1" applyAlignment="1">
      <alignment vertical="center" wrapText="1"/>
    </xf>
    <xf numFmtId="0" fontId="9" fillId="0" borderId="12" xfId="0" applyFont="1" applyBorder="1" applyAlignment="1">
      <alignment vertical="center" wrapText="1"/>
    </xf>
    <xf numFmtId="0" fontId="0" fillId="0" borderId="12"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shrinkToFit="1"/>
    </xf>
    <xf numFmtId="49" fontId="5" fillId="0" borderId="12" xfId="0" applyNumberFormat="1" applyFont="1" applyBorder="1" applyAlignment="1">
      <alignment vertical="center"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shrinkToFit="1"/>
    </xf>
    <xf numFmtId="0" fontId="9" fillId="0" borderId="12" xfId="0" applyFont="1" applyBorder="1" applyAlignment="1" applyProtection="1">
      <alignment vertical="center" wrapText="1"/>
      <protection locked="0"/>
    </xf>
    <xf numFmtId="0" fontId="8" fillId="0" borderId="12" xfId="0" applyFont="1" applyBorder="1" applyAlignment="1">
      <alignment horizontal="center" vertical="center"/>
    </xf>
    <xf numFmtId="0" fontId="5" fillId="0" borderId="12" xfId="0" applyFont="1" applyBorder="1" applyAlignment="1" applyProtection="1">
      <alignment horizontal="left" vertical="center" wrapText="1"/>
      <protection locked="0"/>
    </xf>
    <xf numFmtId="179" fontId="5" fillId="0" borderId="12" xfId="0" applyNumberFormat="1" applyFont="1" applyBorder="1" applyAlignment="1">
      <alignment vertical="center" shrinkToFit="1"/>
    </xf>
    <xf numFmtId="0" fontId="0" fillId="0" borderId="0" xfId="0" applyFont="1" applyBorder="1" applyAlignment="1">
      <alignment horizontal="left" vertical="center" wrapText="1"/>
    </xf>
    <xf numFmtId="14" fontId="0" fillId="0" borderId="0" xfId="0" applyNumberFormat="1" applyFont="1" applyBorder="1" applyAlignment="1">
      <alignment vertical="center" shrinkToFit="1"/>
    </xf>
    <xf numFmtId="178" fontId="0" fillId="0" borderId="0" xfId="0" applyNumberFormat="1" applyFont="1" applyBorder="1" applyAlignment="1">
      <alignment vertical="center" wrapText="1"/>
    </xf>
    <xf numFmtId="0" fontId="8" fillId="0" borderId="12" xfId="0" applyFont="1" applyBorder="1" applyAlignment="1">
      <alignment horizontal="center" vertical="center" wrapText="1"/>
    </xf>
    <xf numFmtId="0" fontId="6" fillId="0" borderId="12" xfId="0" applyFont="1" applyBorder="1" applyAlignment="1">
      <alignment vertical="center"/>
    </xf>
    <xf numFmtId="0" fontId="5" fillId="0" borderId="12" xfId="0" applyFont="1" applyBorder="1" applyAlignment="1" applyProtection="1">
      <alignment vertical="center" shrinkToFit="1"/>
      <protection locked="0"/>
    </xf>
    <xf numFmtId="179" fontId="5" fillId="0" borderId="12" xfId="0" applyNumberFormat="1" applyFont="1" applyBorder="1" applyAlignment="1" applyProtection="1">
      <alignment vertical="center" shrinkToFit="1"/>
      <protection locked="0"/>
    </xf>
    <xf numFmtId="0" fontId="3" fillId="0" borderId="12" xfId="0" applyFont="1" applyBorder="1" applyAlignment="1" applyProtection="1">
      <alignment horizontal="left" vertical="center" wrapText="1"/>
      <protection locked="0"/>
    </xf>
    <xf numFmtId="49" fontId="7" fillId="0" borderId="12" xfId="0" applyNumberFormat="1" applyFont="1" applyBorder="1" applyAlignment="1">
      <alignment vertical="center" wrapText="1"/>
    </xf>
    <xf numFmtId="0" fontId="0" fillId="0" borderId="14" xfId="0" applyBorder="1" applyAlignment="1">
      <alignment/>
    </xf>
    <xf numFmtId="182" fontId="5" fillId="0" borderId="12" xfId="0" applyNumberFormat="1" applyFont="1" applyBorder="1" applyAlignment="1" applyProtection="1">
      <alignment horizontal="center" vertical="center" shrinkToFit="1"/>
      <protection locked="0"/>
    </xf>
    <xf numFmtId="0" fontId="5" fillId="0" borderId="12" xfId="0" applyFont="1" applyBorder="1" applyAlignment="1">
      <alignment/>
    </xf>
    <xf numFmtId="49" fontId="5" fillId="0" borderId="12" xfId="0" applyNumberFormat="1"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178" fontId="5" fillId="0" borderId="12" xfId="0" applyNumberFormat="1"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12" xfId="0" applyFont="1" applyBorder="1" applyAlignment="1" applyProtection="1">
      <alignment vertical="center" wrapText="1" shrinkToFit="1"/>
      <protection locked="0"/>
    </xf>
    <xf numFmtId="182" fontId="5" fillId="0" borderId="12" xfId="0" applyNumberFormat="1" applyFont="1" applyBorder="1" applyAlignment="1" applyProtection="1">
      <alignment horizontal="center" vertical="center" wrapText="1"/>
      <protection locked="0"/>
    </xf>
    <xf numFmtId="182" fontId="5" fillId="0" borderId="12" xfId="0" applyNumberFormat="1" applyFont="1" applyBorder="1" applyAlignment="1">
      <alignment horizontal="center" vertical="center"/>
    </xf>
    <xf numFmtId="182" fontId="5" fillId="0" borderId="12" xfId="0" applyNumberFormat="1" applyFont="1" applyBorder="1" applyAlignment="1">
      <alignment horizontal="center" vertical="center" shrinkToFit="1"/>
    </xf>
    <xf numFmtId="0" fontId="9" fillId="0" borderId="0" xfId="0" applyFont="1" applyBorder="1" applyAlignment="1" applyProtection="1">
      <alignment vertical="center" wrapText="1"/>
      <protection locked="0"/>
    </xf>
    <xf numFmtId="182" fontId="5" fillId="0" borderId="12" xfId="0" applyNumberFormat="1" applyFont="1" applyBorder="1" applyAlignment="1">
      <alignment horizontal="center" vertical="center" wrapText="1"/>
    </xf>
    <xf numFmtId="0" fontId="5" fillId="0" borderId="12" xfId="0" applyFont="1" applyBorder="1" applyAlignment="1" applyProtection="1">
      <alignment horizontal="center" vertical="center"/>
      <protection locked="0"/>
    </xf>
    <xf numFmtId="0" fontId="5" fillId="0" borderId="12" xfId="0" applyFont="1" applyBorder="1" applyAlignment="1">
      <alignment horizontal="center" vertical="center"/>
    </xf>
    <xf numFmtId="0" fontId="6" fillId="0" borderId="12" xfId="0" applyFont="1" applyBorder="1" applyAlignment="1">
      <alignment horizontal="center" vertical="center" shrinkToFit="1"/>
    </xf>
    <xf numFmtId="0" fontId="9" fillId="0" borderId="12" xfId="0"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0" fontId="5" fillId="0" borderId="15" xfId="0" applyFont="1" applyBorder="1" applyAlignment="1" applyProtection="1">
      <alignment vertical="center" wrapText="1"/>
      <protection locked="0"/>
    </xf>
    <xf numFmtId="182" fontId="5" fillId="0" borderId="15" xfId="0" applyNumberFormat="1" applyFont="1" applyBorder="1" applyAlignment="1" applyProtection="1">
      <alignment horizontal="center" vertical="center" shrinkToFit="1"/>
      <protection locked="0"/>
    </xf>
    <xf numFmtId="179" fontId="5" fillId="0" borderId="12" xfId="0" applyNumberFormat="1" applyFont="1" applyBorder="1" applyAlignment="1" applyProtection="1">
      <alignment horizontal="left" vertical="center" wrapText="1"/>
      <protection locked="0"/>
    </xf>
    <xf numFmtId="0" fontId="5" fillId="0" borderId="0" xfId="0" applyFont="1" applyBorder="1" applyAlignment="1" applyProtection="1">
      <alignment vertical="center" wrapText="1"/>
      <protection locked="0"/>
    </xf>
    <xf numFmtId="0" fontId="0" fillId="0" borderId="16" xfId="0" applyFont="1" applyBorder="1" applyAlignment="1">
      <alignment vertical="center"/>
    </xf>
    <xf numFmtId="0" fontId="0" fillId="0" borderId="12" xfId="0" applyFont="1" applyBorder="1" applyAlignment="1">
      <alignment horizontal="center"/>
    </xf>
    <xf numFmtId="0" fontId="5" fillId="0" borderId="0" xfId="0" applyFont="1" applyBorder="1" applyAlignment="1" applyProtection="1">
      <alignment vertical="center" shrinkToFit="1"/>
      <protection locked="0"/>
    </xf>
    <xf numFmtId="182"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wrapText="1"/>
    </xf>
    <xf numFmtId="179" fontId="5" fillId="0" borderId="0" xfId="0" applyNumberFormat="1" applyFont="1" applyBorder="1" applyAlignment="1">
      <alignment vertical="center" shrinkToFit="1"/>
    </xf>
    <xf numFmtId="0" fontId="5" fillId="0" borderId="0" xfId="0" applyFont="1" applyBorder="1" applyAlignment="1" applyProtection="1">
      <alignment horizontal="left" vertical="center" wrapText="1"/>
      <protection locked="0"/>
    </xf>
    <xf numFmtId="179" fontId="5" fillId="0" borderId="0" xfId="0" applyNumberFormat="1" applyFont="1" applyBorder="1" applyAlignment="1" applyProtection="1">
      <alignment vertical="center" shrinkToFit="1"/>
      <protection locked="0"/>
    </xf>
    <xf numFmtId="182" fontId="5" fillId="0" borderId="0" xfId="0" applyNumberFormat="1" applyFont="1" applyBorder="1" applyAlignment="1" applyProtection="1">
      <alignment horizontal="center" vertical="center" shrinkToFit="1"/>
      <protection locked="0"/>
    </xf>
    <xf numFmtId="0" fontId="8" fillId="0" borderId="0" xfId="0" applyFont="1" applyAlignment="1">
      <alignment horizontal="center" vertical="center" shrinkToFit="1"/>
    </xf>
    <xf numFmtId="0" fontId="7" fillId="0" borderId="0" xfId="0" applyFont="1" applyBorder="1" applyAlignment="1">
      <alignment vertical="center" wrapText="1"/>
    </xf>
    <xf numFmtId="0" fontId="8" fillId="0" borderId="12" xfId="0" applyFont="1" applyBorder="1" applyAlignment="1">
      <alignment horizontal="center" vertical="center" shrinkToFit="1"/>
    </xf>
    <xf numFmtId="179" fontId="7" fillId="0" borderId="0" xfId="0" applyNumberFormat="1" applyFont="1" applyBorder="1" applyAlignment="1">
      <alignment horizontal="center" vertical="center" shrinkToFit="1"/>
    </xf>
    <xf numFmtId="0" fontId="5" fillId="0" borderId="12" xfId="0" applyFont="1" applyBorder="1" applyAlignment="1">
      <alignment horizontal="left" vertical="center"/>
    </xf>
    <xf numFmtId="0" fontId="0" fillId="0" borderId="12" xfId="0" applyFont="1" applyBorder="1" applyAlignment="1" applyProtection="1">
      <alignment vertical="center" wrapText="1"/>
      <protection locked="0"/>
    </xf>
    <xf numFmtId="0" fontId="0" fillId="0" borderId="12" xfId="0" applyFont="1" applyBorder="1" applyAlignment="1" applyProtection="1">
      <alignment horizontal="right" vertical="center" wrapText="1"/>
      <protection locked="0"/>
    </xf>
    <xf numFmtId="0" fontId="0" fillId="0" borderId="12" xfId="0" applyFont="1" applyBorder="1" applyAlignment="1" applyProtection="1">
      <alignment horizontal="left" vertical="center" shrinkToFit="1"/>
      <protection locked="0"/>
    </xf>
    <xf numFmtId="0" fontId="2" fillId="0" borderId="0" xfId="0" applyFont="1" applyAlignment="1">
      <alignment/>
    </xf>
    <xf numFmtId="49" fontId="5" fillId="0" borderId="12" xfId="0" applyNumberFormat="1" applyFont="1" applyBorder="1" applyAlignment="1" applyProtection="1">
      <alignment horizontal="left" vertical="center" shrinkToFit="1"/>
      <protection locked="0"/>
    </xf>
    <xf numFmtId="14" fontId="5" fillId="0" borderId="0" xfId="0" applyNumberFormat="1" applyFont="1" applyBorder="1" applyAlignment="1">
      <alignment horizontal="center" vertical="center"/>
    </xf>
    <xf numFmtId="0" fontId="8" fillId="0" borderId="0" xfId="0" applyFont="1" applyBorder="1" applyAlignment="1">
      <alignment horizontal="center" vertical="center"/>
    </xf>
    <xf numFmtId="49" fontId="5" fillId="0" borderId="0" xfId="0" applyNumberFormat="1" applyFont="1" applyBorder="1" applyAlignment="1" applyProtection="1">
      <alignment horizontal="center" vertical="center" wrapText="1"/>
      <protection locked="0"/>
    </xf>
    <xf numFmtId="182" fontId="5" fillId="0" borderId="12" xfId="0" applyNumberFormat="1" applyFont="1" applyBorder="1" applyAlignment="1" applyProtection="1" quotePrefix="1">
      <alignment horizontal="center" vertical="center" shrinkToFit="1"/>
      <protection locked="0"/>
    </xf>
    <xf numFmtId="179" fontId="5" fillId="0" borderId="12" xfId="0" applyNumberFormat="1" applyFont="1" applyBorder="1" applyAlignment="1">
      <alignment horizontal="right" vertical="center" shrinkToFit="1"/>
    </xf>
    <xf numFmtId="0" fontId="5" fillId="0" borderId="17" xfId="0" applyFont="1" applyBorder="1" applyAlignment="1">
      <alignment vertical="center" wrapText="1"/>
    </xf>
    <xf numFmtId="49" fontId="5" fillId="0" borderId="17" xfId="0" applyNumberFormat="1" applyFont="1" applyBorder="1" applyAlignment="1">
      <alignment vertical="center" wrapText="1"/>
    </xf>
    <xf numFmtId="0" fontId="7" fillId="0" borderId="17" xfId="0" applyFont="1" applyBorder="1" applyAlignment="1">
      <alignment vertical="center" wrapText="1"/>
    </xf>
    <xf numFmtId="0" fontId="5" fillId="0" borderId="15" xfId="0" applyFont="1" applyBorder="1" applyAlignment="1" applyProtection="1">
      <alignment horizontal="left" vertical="center" wrapText="1"/>
      <protection locked="0"/>
    </xf>
    <xf numFmtId="0" fontId="5" fillId="0" borderId="15" xfId="0" applyFont="1" applyBorder="1" applyAlignment="1">
      <alignment vertical="center" wrapText="1"/>
    </xf>
    <xf numFmtId="0" fontId="5" fillId="0" borderId="17" xfId="0" applyFont="1" applyBorder="1" applyAlignment="1" applyProtection="1">
      <alignment vertical="center" shrinkToFit="1"/>
      <protection locked="0"/>
    </xf>
    <xf numFmtId="179" fontId="7" fillId="0" borderId="17" xfId="0" applyNumberFormat="1" applyFont="1" applyBorder="1" applyAlignment="1">
      <alignment horizontal="center" vertical="center" shrinkToFit="1"/>
    </xf>
    <xf numFmtId="0" fontId="0" fillId="0" borderId="17" xfId="0" applyFont="1" applyBorder="1" applyAlignment="1">
      <alignment vertical="center"/>
    </xf>
    <xf numFmtId="0" fontId="9" fillId="0" borderId="17" xfId="0" applyFont="1" applyBorder="1" applyAlignment="1" applyProtection="1">
      <alignment vertical="center" wrapText="1"/>
      <protection locked="0"/>
    </xf>
    <xf numFmtId="179" fontId="5" fillId="0" borderId="17" xfId="0" applyNumberFormat="1" applyFont="1" applyBorder="1" applyAlignment="1">
      <alignment vertical="center" shrinkToFit="1"/>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vertical="center" wrapText="1"/>
      <protection locked="0"/>
    </xf>
    <xf numFmtId="182" fontId="5" fillId="0" borderId="15" xfId="0" applyNumberFormat="1" applyFont="1" applyBorder="1" applyAlignment="1">
      <alignment horizontal="center" vertical="center"/>
    </xf>
    <xf numFmtId="179" fontId="7" fillId="0" borderId="17" xfId="0" applyNumberFormat="1" applyFont="1" applyBorder="1" applyAlignment="1" applyProtection="1">
      <alignment vertical="center" shrinkToFit="1"/>
      <protection locked="0"/>
    </xf>
    <xf numFmtId="182" fontId="5" fillId="0" borderId="17" xfId="0" applyNumberFormat="1" applyFont="1" applyBorder="1" applyAlignment="1" applyProtection="1">
      <alignment horizontal="center" vertical="center" shrinkToFit="1"/>
      <protection locked="0"/>
    </xf>
    <xf numFmtId="0" fontId="5" fillId="0" borderId="17"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182" fontId="0" fillId="0" borderId="12" xfId="0" applyNumberFormat="1" applyFont="1" applyBorder="1" applyAlignment="1">
      <alignment vertical="center"/>
    </xf>
    <xf numFmtId="182" fontId="0" fillId="0" borderId="15" xfId="0" applyNumberFormat="1" applyFont="1" applyBorder="1" applyAlignment="1">
      <alignment vertical="center"/>
    </xf>
    <xf numFmtId="0" fontId="5" fillId="0" borderId="15" xfId="0" applyFont="1" applyBorder="1" applyAlignment="1">
      <alignment horizontal="center" vertical="center" shrinkToFit="1"/>
    </xf>
    <xf numFmtId="179" fontId="5" fillId="0" borderId="15" xfId="0" applyNumberFormat="1" applyFont="1" applyBorder="1" applyAlignment="1" applyProtection="1">
      <alignment vertical="center" shrinkToFit="1"/>
      <protection locked="0"/>
    </xf>
    <xf numFmtId="178" fontId="5" fillId="0" borderId="15" xfId="0" applyNumberFormat="1"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179" fontId="7" fillId="0" borderId="0" xfId="0" applyNumberFormat="1" applyFont="1" applyBorder="1" applyAlignment="1" applyProtection="1">
      <alignment vertical="center" shrinkToFit="1"/>
      <protection locked="0"/>
    </xf>
    <xf numFmtId="0" fontId="7" fillId="0" borderId="0" xfId="0" applyFont="1" applyBorder="1" applyAlignment="1" applyProtection="1">
      <alignment vertical="center" wrapText="1"/>
      <protection locked="0"/>
    </xf>
    <xf numFmtId="179" fontId="5" fillId="0" borderId="12"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center" wrapText="1"/>
      <protection locked="0"/>
    </xf>
    <xf numFmtId="0" fontId="5" fillId="0" borderId="15" xfId="0" applyFont="1" applyBorder="1" applyAlignment="1" applyProtection="1">
      <alignment vertical="center" shrinkToFit="1"/>
      <protection locked="0"/>
    </xf>
    <xf numFmtId="182" fontId="5" fillId="0" borderId="15" xfId="0" applyNumberFormat="1" applyFont="1" applyBorder="1" applyAlignment="1">
      <alignment horizontal="center" vertical="center" shrinkToFit="1"/>
    </xf>
    <xf numFmtId="179" fontId="5" fillId="0" borderId="15" xfId="0" applyNumberFormat="1" applyFont="1" applyBorder="1" applyAlignment="1">
      <alignment vertical="center" shrinkToFit="1"/>
    </xf>
    <xf numFmtId="49" fontId="5" fillId="0" borderId="15" xfId="0" applyNumberFormat="1" applyFont="1" applyBorder="1" applyAlignment="1">
      <alignment vertical="center" wrapText="1"/>
    </xf>
    <xf numFmtId="0" fontId="9" fillId="0" borderId="15" xfId="0" applyFont="1" applyBorder="1" applyAlignment="1" applyProtection="1">
      <alignment vertical="center" wrapText="1"/>
      <protection locked="0"/>
    </xf>
    <xf numFmtId="0" fontId="5" fillId="0" borderId="19" xfId="0" applyFont="1" applyBorder="1" applyAlignment="1">
      <alignment horizontal="center" vertical="center" shrinkToFit="1"/>
    </xf>
    <xf numFmtId="0" fontId="5" fillId="0" borderId="19" xfId="0" applyFont="1" applyBorder="1" applyAlignment="1" applyProtection="1">
      <alignment vertical="center" wrapText="1"/>
      <protection locked="0"/>
    </xf>
    <xf numFmtId="182" fontId="5" fillId="0" borderId="19" xfId="0" applyNumberFormat="1" applyFont="1" applyBorder="1" applyAlignment="1" applyProtection="1">
      <alignment horizontal="center" vertical="center" shrinkToFit="1"/>
      <protection locked="0"/>
    </xf>
    <xf numFmtId="179" fontId="5" fillId="0" borderId="19" xfId="0" applyNumberFormat="1" applyFont="1" applyBorder="1" applyAlignment="1" applyProtection="1">
      <alignment vertical="center" shrinkToFit="1"/>
      <protection locked="0"/>
    </xf>
    <xf numFmtId="0" fontId="5" fillId="0" borderId="19" xfId="0" applyFont="1" applyBorder="1" applyAlignment="1" applyProtection="1">
      <alignment horizontal="left" vertical="center" wrapText="1"/>
      <protection locked="0"/>
    </xf>
    <xf numFmtId="0" fontId="8" fillId="0" borderId="15" xfId="0" applyFont="1" applyBorder="1" applyAlignment="1">
      <alignment horizontal="center" vertical="center"/>
    </xf>
    <xf numFmtId="0" fontId="5" fillId="0" borderId="15" xfId="0" applyFont="1" applyBorder="1" applyAlignment="1" applyProtection="1">
      <alignment horizontal="center" vertical="center" shrinkToFit="1"/>
      <protection locked="0"/>
    </xf>
    <xf numFmtId="0" fontId="8" fillId="0" borderId="20" xfId="0" applyFont="1" applyBorder="1" applyAlignment="1">
      <alignment horizontal="center" vertical="center" shrinkToFit="1"/>
    </xf>
    <xf numFmtId="0" fontId="5" fillId="0" borderId="20" xfId="0" applyFont="1" applyBorder="1" applyAlignment="1" applyProtection="1">
      <alignment vertical="center" shrinkToFit="1"/>
      <protection locked="0"/>
    </xf>
    <xf numFmtId="0" fontId="5" fillId="0" borderId="20" xfId="0" applyFont="1" applyBorder="1" applyAlignment="1">
      <alignment vertical="center" wrapText="1"/>
    </xf>
    <xf numFmtId="182" fontId="5" fillId="0" borderId="20" xfId="0" applyNumberFormat="1" applyFont="1" applyBorder="1" applyAlignment="1" applyProtection="1">
      <alignment horizontal="center" vertical="center" shrinkToFit="1"/>
      <protection locked="0"/>
    </xf>
    <xf numFmtId="0" fontId="0" fillId="0" borderId="20" xfId="0" applyFont="1" applyBorder="1" applyAlignment="1">
      <alignment vertical="center"/>
    </xf>
    <xf numFmtId="179" fontId="7" fillId="0" borderId="20" xfId="0" applyNumberFormat="1" applyFont="1" applyBorder="1" applyAlignment="1" applyProtection="1">
      <alignment vertical="center" shrinkToFit="1"/>
      <protection locked="0"/>
    </xf>
    <xf numFmtId="0" fontId="5" fillId="0" borderId="20" xfId="0" applyFont="1" applyBorder="1" applyAlignment="1" applyProtection="1">
      <alignment vertical="center" wrapText="1"/>
      <protection locked="0"/>
    </xf>
    <xf numFmtId="0" fontId="5" fillId="0" borderId="20" xfId="0" applyFont="1" applyBorder="1" applyAlignment="1" applyProtection="1">
      <alignment horizontal="left" vertical="center" wrapText="1"/>
      <protection locked="0"/>
    </xf>
    <xf numFmtId="0" fontId="0" fillId="0" borderId="20" xfId="0" applyBorder="1" applyAlignment="1">
      <alignment/>
    </xf>
    <xf numFmtId="0" fontId="2" fillId="0" borderId="20" xfId="0" applyFont="1" applyBorder="1" applyAlignment="1">
      <alignment vertical="center"/>
    </xf>
    <xf numFmtId="0" fontId="9" fillId="0" borderId="20" xfId="0" applyFont="1" applyBorder="1" applyAlignment="1" applyProtection="1">
      <alignment vertical="center" wrapText="1"/>
      <protection locked="0"/>
    </xf>
    <xf numFmtId="49" fontId="5" fillId="0" borderId="20" xfId="0" applyNumberFormat="1" applyFont="1" applyBorder="1" applyAlignment="1">
      <alignment vertical="center" wrapText="1"/>
    </xf>
    <xf numFmtId="179" fontId="5" fillId="0" borderId="20" xfId="0" applyNumberFormat="1" applyFont="1" applyBorder="1" applyAlignment="1">
      <alignment vertical="center" shrinkToFit="1"/>
    </xf>
    <xf numFmtId="179" fontId="7" fillId="0" borderId="20" xfId="0" applyNumberFormat="1" applyFont="1" applyBorder="1" applyAlignment="1">
      <alignment horizontal="center" vertical="center" shrinkToFit="1"/>
    </xf>
    <xf numFmtId="0" fontId="0" fillId="0" borderId="15" xfId="0" applyFont="1" applyBorder="1" applyAlignment="1">
      <alignment vertical="center"/>
    </xf>
    <xf numFmtId="0" fontId="3" fillId="0" borderId="15"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8" fillId="0" borderId="0" xfId="0" applyFont="1" applyBorder="1" applyAlignment="1">
      <alignment horizontal="center" vertical="center" shrinkToFit="1"/>
    </xf>
    <xf numFmtId="0" fontId="8" fillId="0" borderId="15" xfId="0" applyFont="1" applyBorder="1" applyAlignment="1">
      <alignment horizontal="center" vertical="center" shrinkToFit="1"/>
    </xf>
    <xf numFmtId="182" fontId="5" fillId="0" borderId="15" xfId="0" applyNumberFormat="1" applyFont="1" applyBorder="1" applyAlignment="1">
      <alignment horizontal="center"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0" fillId="0" borderId="15" xfId="0" applyFont="1" applyBorder="1" applyAlignment="1">
      <alignment vertical="center" wrapText="1"/>
    </xf>
    <xf numFmtId="0" fontId="5" fillId="0" borderId="15" xfId="0" applyFont="1" applyBorder="1" applyAlignment="1">
      <alignment vertical="center" shrinkToFit="1"/>
    </xf>
    <xf numFmtId="0" fontId="5" fillId="0" borderId="20" xfId="0" applyFont="1" applyBorder="1" applyAlignment="1">
      <alignment vertical="center"/>
    </xf>
    <xf numFmtId="0" fontId="7" fillId="0" borderId="20" xfId="0" applyFont="1" applyBorder="1" applyAlignment="1">
      <alignment vertical="center" wrapText="1"/>
    </xf>
    <xf numFmtId="179" fontId="1" fillId="0" borderId="0" xfId="0" applyNumberFormat="1" applyFont="1" applyBorder="1" applyAlignment="1">
      <alignment vertical="center" shrinkToFit="1"/>
    </xf>
    <xf numFmtId="0" fontId="6" fillId="0" borderId="12" xfId="0" applyFont="1" applyBorder="1" applyAlignment="1" applyProtection="1">
      <alignment vertical="center" wrapText="1"/>
      <protection locked="0"/>
    </xf>
    <xf numFmtId="0" fontId="5" fillId="0" borderId="12" xfId="0" applyFont="1" applyBorder="1" applyAlignment="1" applyProtection="1">
      <alignment horizontal="left" vertical="center" shrinkToFit="1"/>
      <protection locked="0"/>
    </xf>
    <xf numFmtId="0" fontId="2" fillId="0" borderId="15" xfId="0" applyFont="1" applyBorder="1" applyAlignment="1" applyProtection="1">
      <alignment vertical="center"/>
      <protection locked="0"/>
    </xf>
    <xf numFmtId="182" fontId="5" fillId="0" borderId="19" xfId="0" applyNumberFormat="1" applyFont="1" applyBorder="1" applyAlignment="1">
      <alignment horizontal="center" vertical="center"/>
    </xf>
    <xf numFmtId="49" fontId="5" fillId="0" borderId="12" xfId="0" applyNumberFormat="1" applyFont="1" applyBorder="1" applyAlignment="1">
      <alignment horizontal="left" vertical="center" wrapText="1"/>
    </xf>
    <xf numFmtId="0" fontId="9" fillId="0" borderId="12" xfId="0" applyFont="1" applyBorder="1" applyAlignment="1" applyProtection="1">
      <alignment horizontal="left" vertical="center" wrapText="1"/>
      <protection locked="0"/>
    </xf>
    <xf numFmtId="178" fontId="5" fillId="0" borderId="12" xfId="0" applyNumberFormat="1" applyFont="1" applyBorder="1" applyAlignment="1" applyProtection="1">
      <alignment horizontal="left" vertical="center" wrapText="1"/>
      <protection locked="0"/>
    </xf>
    <xf numFmtId="178" fontId="5" fillId="0" borderId="19" xfId="0" applyNumberFormat="1" applyFont="1" applyBorder="1" applyAlignment="1" applyProtection="1">
      <alignment horizontal="left" vertical="center" wrapText="1"/>
      <protection locked="0"/>
    </xf>
    <xf numFmtId="0" fontId="11" fillId="0" borderId="12" xfId="0" applyFont="1" applyBorder="1" applyAlignment="1" applyProtection="1">
      <alignment vertical="center" wrapText="1"/>
      <protection locked="0"/>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xf>
    <xf numFmtId="0" fontId="0" fillId="0" borderId="19" xfId="0" applyFont="1" applyBorder="1" applyAlignment="1">
      <alignment vertical="center"/>
    </xf>
    <xf numFmtId="0" fontId="0" fillId="0" borderId="21" xfId="0" applyBorder="1" applyAlignment="1">
      <alignment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xf>
    <xf numFmtId="0" fontId="0" fillId="0" borderId="21" xfId="0" applyBorder="1" applyAlignment="1">
      <alignment horizontal="center" vertical="center"/>
    </xf>
    <xf numFmtId="0" fontId="0"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2" xfId="0" applyBorder="1" applyAlignment="1">
      <alignment vertical="center"/>
    </xf>
    <xf numFmtId="0" fontId="0" fillId="0" borderId="21"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vertical="center"/>
    </xf>
    <xf numFmtId="0" fontId="0" fillId="0" borderId="12" xfId="0" applyBorder="1" applyAlignment="1">
      <alignment/>
    </xf>
    <xf numFmtId="0" fontId="3" fillId="0" borderId="22" xfId="0" applyFont="1" applyBorder="1" applyAlignment="1" applyProtection="1">
      <alignment horizontal="center" vertical="center"/>
      <protection locked="0"/>
    </xf>
    <xf numFmtId="0" fontId="0" fillId="0" borderId="22" xfId="0" applyBorder="1" applyAlignment="1">
      <alignment vertical="center"/>
    </xf>
    <xf numFmtId="0" fontId="0" fillId="0" borderId="13"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97"/>
  <sheetViews>
    <sheetView tabSelected="1" workbookViewId="0" topLeftCell="A7">
      <pane xSplit="2" ySplit="4" topLeftCell="C11" activePane="bottomRight" state="frozen"/>
      <selection pane="topLeft" activeCell="A7" sqref="A7"/>
      <selection pane="topRight" activeCell="C7" sqref="C7"/>
      <selection pane="bottomLeft" activeCell="A11" sqref="A11"/>
      <selection pane="bottomRight" activeCell="E99" sqref="E99"/>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1" ht="12.75">
      <c r="A1" t="e">
        <f>#REF!</f>
        <v>#REF!</v>
      </c>
      <c r="C1" s="8"/>
      <c r="D1" s="8"/>
      <c r="E1" s="8"/>
      <c r="F1" s="8"/>
      <c r="G1" s="8"/>
      <c r="H1" s="8"/>
      <c r="I1" s="8"/>
      <c r="J1" s="8"/>
      <c r="K1" s="8"/>
    </row>
    <row r="2" spans="1:11" ht="12.75">
      <c r="A2" t="e">
        <f>#REF!</f>
        <v>#REF!</v>
      </c>
      <c r="C2" s="8"/>
      <c r="D2" s="8"/>
      <c r="E2" s="8"/>
      <c r="F2" s="8"/>
      <c r="G2" s="8"/>
      <c r="H2" s="8"/>
      <c r="I2" s="8"/>
      <c r="J2" s="8"/>
      <c r="K2" s="8"/>
    </row>
    <row r="3" spans="1:11" ht="12.75">
      <c r="A3" s="3" t="e">
        <f>#REF!</f>
        <v>#REF!</v>
      </c>
      <c r="C3" s="8"/>
      <c r="D3" s="8"/>
      <c r="E3" s="8"/>
      <c r="F3" s="8"/>
      <c r="G3" s="8"/>
      <c r="H3" s="8"/>
      <c r="I3" s="8"/>
      <c r="J3" s="8"/>
      <c r="K3" s="8"/>
    </row>
    <row r="4" spans="1:11" ht="12.75">
      <c r="A4" s="3" t="s">
        <v>688</v>
      </c>
      <c r="C4" s="8"/>
      <c r="D4" s="8"/>
      <c r="E4" s="8"/>
      <c r="F4" s="8"/>
      <c r="G4" s="8"/>
      <c r="H4" s="8"/>
      <c r="I4" s="8"/>
      <c r="J4" s="8"/>
      <c r="K4" s="8"/>
    </row>
    <row r="5" spans="2:11" ht="15">
      <c r="B5" s="4"/>
      <c r="C5" s="5"/>
      <c r="D5" s="5"/>
      <c r="E5" s="5"/>
      <c r="F5" s="5"/>
      <c r="G5" s="5"/>
      <c r="H5" s="5"/>
      <c r="I5" s="5"/>
      <c r="J5" s="5"/>
      <c r="K5" s="5"/>
    </row>
    <row r="6" spans="1:11" ht="12.75">
      <c r="A6" s="161" t="s">
        <v>446</v>
      </c>
      <c r="B6" s="159" t="s">
        <v>316</v>
      </c>
      <c r="C6" s="163" t="s">
        <v>738</v>
      </c>
      <c r="D6" s="163" t="s">
        <v>403</v>
      </c>
      <c r="E6" s="163"/>
      <c r="F6" s="159" t="s">
        <v>461</v>
      </c>
      <c r="G6" s="159" t="s">
        <v>349</v>
      </c>
      <c r="H6" s="159"/>
      <c r="I6" s="159" t="s">
        <v>568</v>
      </c>
      <c r="J6" s="159" t="s">
        <v>739</v>
      </c>
      <c r="K6" s="159" t="s">
        <v>116</v>
      </c>
    </row>
    <row r="7" spans="1:11" ht="12.75">
      <c r="A7" s="162"/>
      <c r="B7" s="160"/>
      <c r="C7" s="160"/>
      <c r="D7" s="160"/>
      <c r="E7" s="160"/>
      <c r="F7" s="160"/>
      <c r="G7" s="61" t="s">
        <v>438</v>
      </c>
      <c r="H7" s="61" t="s">
        <v>117</v>
      </c>
      <c r="I7" s="160"/>
      <c r="J7" s="160"/>
      <c r="K7" s="160"/>
    </row>
    <row r="8" spans="1:10" ht="15">
      <c r="A8" s="4" t="s">
        <v>272</v>
      </c>
      <c r="B8" s="5"/>
      <c r="C8" s="5"/>
      <c r="D8" s="5"/>
      <c r="E8" s="5"/>
      <c r="F8" s="5"/>
      <c r="G8" s="5"/>
      <c r="H8" s="5"/>
      <c r="I8" s="5"/>
      <c r="J8" s="5"/>
    </row>
    <row r="9" spans="1:21" ht="15">
      <c r="A9" s="4" t="s">
        <v>132</v>
      </c>
      <c r="B9" s="5"/>
      <c r="C9" s="5"/>
      <c r="D9" s="5"/>
      <c r="E9" s="5"/>
      <c r="F9" s="5"/>
      <c r="G9" s="5"/>
      <c r="H9" s="5"/>
      <c r="I9" s="5"/>
      <c r="J9" s="5"/>
      <c r="L9" s="177" t="s">
        <v>555</v>
      </c>
      <c r="M9" s="178"/>
      <c r="N9" s="178"/>
      <c r="O9" s="178"/>
      <c r="P9" s="178"/>
      <c r="Q9" s="178"/>
      <c r="R9" s="178"/>
      <c r="S9" s="178"/>
      <c r="T9" s="178"/>
      <c r="U9" s="179"/>
    </row>
    <row r="10" spans="1:21" ht="15">
      <c r="A10" s="4" t="s">
        <v>589</v>
      </c>
      <c r="B10" s="5"/>
      <c r="C10" s="5"/>
      <c r="D10" s="5"/>
      <c r="E10" s="5"/>
      <c r="F10" s="5"/>
      <c r="G10" s="5"/>
      <c r="H10" s="5"/>
      <c r="I10" s="5"/>
      <c r="J10" s="5"/>
      <c r="L10" s="15">
        <v>1</v>
      </c>
      <c r="M10" s="1">
        <v>2</v>
      </c>
      <c r="N10" s="1">
        <v>3</v>
      </c>
      <c r="O10" s="1">
        <v>4</v>
      </c>
      <c r="P10" s="1">
        <v>5</v>
      </c>
      <c r="Q10" s="1">
        <v>6</v>
      </c>
      <c r="R10" s="1">
        <v>7</v>
      </c>
      <c r="S10" s="1">
        <v>8</v>
      </c>
      <c r="T10" s="1">
        <v>9</v>
      </c>
      <c r="U10" s="1">
        <v>10</v>
      </c>
    </row>
    <row r="11" spans="1:14" ht="36">
      <c r="A11" s="71">
        <v>1</v>
      </c>
      <c r="B11" s="33" t="s">
        <v>471</v>
      </c>
      <c r="C11" s="10" t="s">
        <v>643</v>
      </c>
      <c r="D11" s="38" t="s">
        <v>470</v>
      </c>
      <c r="E11" s="101"/>
      <c r="F11" s="34">
        <v>1349.0035</v>
      </c>
      <c r="G11" s="26" t="s">
        <v>511</v>
      </c>
      <c r="H11" s="9" t="s">
        <v>590</v>
      </c>
      <c r="I11" s="26" t="s">
        <v>602</v>
      </c>
      <c r="J11" s="26"/>
      <c r="K11" s="9" t="s">
        <v>348</v>
      </c>
      <c r="N11">
        <v>1</v>
      </c>
    </row>
    <row r="12" spans="1:14" ht="48">
      <c r="A12" s="71">
        <f>A11+1</f>
        <v>2</v>
      </c>
      <c r="B12" s="33" t="s">
        <v>121</v>
      </c>
      <c r="C12" s="10" t="s">
        <v>43</v>
      </c>
      <c r="D12" s="38">
        <v>39408</v>
      </c>
      <c r="E12" s="101"/>
      <c r="F12" s="34">
        <v>2613.2327</v>
      </c>
      <c r="G12" s="26" t="s">
        <v>556</v>
      </c>
      <c r="H12" s="9" t="s">
        <v>590</v>
      </c>
      <c r="I12" s="26" t="s">
        <v>613</v>
      </c>
      <c r="J12" s="26"/>
      <c r="K12" s="9" t="s">
        <v>478</v>
      </c>
      <c r="N12">
        <v>1</v>
      </c>
    </row>
    <row r="13" spans="1:14" ht="24">
      <c r="A13" s="71">
        <f aca="true" t="shared" si="0" ref="A13:A20">A12+1</f>
        <v>3</v>
      </c>
      <c r="B13" s="33" t="s">
        <v>592</v>
      </c>
      <c r="C13" s="10" t="s">
        <v>290</v>
      </c>
      <c r="D13" s="48">
        <v>39672</v>
      </c>
      <c r="E13" s="101"/>
      <c r="F13" s="27">
        <v>2917.8856</v>
      </c>
      <c r="G13" s="26" t="s">
        <v>162</v>
      </c>
      <c r="H13" s="21" t="s">
        <v>351</v>
      </c>
      <c r="I13" s="21" t="s">
        <v>343</v>
      </c>
      <c r="J13" s="26"/>
      <c r="K13" s="9" t="s">
        <v>697</v>
      </c>
      <c r="N13">
        <v>1</v>
      </c>
    </row>
    <row r="14" spans="1:14" ht="36">
      <c r="A14" s="71">
        <f t="shared" si="0"/>
        <v>4</v>
      </c>
      <c r="B14" s="33" t="s">
        <v>246</v>
      </c>
      <c r="C14" s="10" t="s">
        <v>544</v>
      </c>
      <c r="D14" s="48">
        <v>39741</v>
      </c>
      <c r="E14" s="101"/>
      <c r="F14" s="27">
        <v>46.8461</v>
      </c>
      <c r="G14" s="26" t="s">
        <v>556</v>
      </c>
      <c r="H14" s="26" t="s">
        <v>590</v>
      </c>
      <c r="I14" s="21" t="s">
        <v>63</v>
      </c>
      <c r="J14" s="26"/>
      <c r="K14" s="9" t="s">
        <v>348</v>
      </c>
      <c r="N14">
        <v>1</v>
      </c>
    </row>
    <row r="15" spans="1:17" ht="24">
      <c r="A15" s="71">
        <f t="shared" si="0"/>
        <v>5</v>
      </c>
      <c r="B15" s="33" t="s">
        <v>734</v>
      </c>
      <c r="C15" s="10" t="s">
        <v>57</v>
      </c>
      <c r="D15" s="48">
        <v>40175</v>
      </c>
      <c r="E15" s="101"/>
      <c r="F15" s="27">
        <v>1775.5636</v>
      </c>
      <c r="G15" s="26" t="s">
        <v>735</v>
      </c>
      <c r="H15" s="21" t="s">
        <v>424</v>
      </c>
      <c r="I15" s="21" t="s">
        <v>361</v>
      </c>
      <c r="J15" s="26"/>
      <c r="K15" s="9" t="s">
        <v>460</v>
      </c>
      <c r="Q15">
        <v>1</v>
      </c>
    </row>
    <row r="16" spans="1:13" ht="48">
      <c r="A16" s="71">
        <f t="shared" si="0"/>
        <v>6</v>
      </c>
      <c r="B16" s="33" t="s">
        <v>553</v>
      </c>
      <c r="C16" s="10" t="s">
        <v>575</v>
      </c>
      <c r="D16" s="48">
        <v>40294</v>
      </c>
      <c r="E16" s="101"/>
      <c r="F16" s="27">
        <v>8540.4844</v>
      </c>
      <c r="G16" s="26" t="s">
        <v>628</v>
      </c>
      <c r="H16" s="21" t="s">
        <v>424</v>
      </c>
      <c r="I16" s="21" t="s">
        <v>378</v>
      </c>
      <c r="J16" s="26"/>
      <c r="K16" s="9" t="s">
        <v>416</v>
      </c>
      <c r="M16">
        <v>1</v>
      </c>
    </row>
    <row r="17" spans="1:13" ht="36">
      <c r="A17" s="71">
        <f t="shared" si="0"/>
        <v>7</v>
      </c>
      <c r="B17" s="33" t="s">
        <v>432</v>
      </c>
      <c r="C17" s="10" t="s">
        <v>580</v>
      </c>
      <c r="D17" s="48">
        <v>40336</v>
      </c>
      <c r="E17" s="101"/>
      <c r="F17" s="27">
        <v>603.0336</v>
      </c>
      <c r="G17" s="26" t="s">
        <v>433</v>
      </c>
      <c r="H17" s="21" t="s">
        <v>424</v>
      </c>
      <c r="I17" s="21" t="s">
        <v>434</v>
      </c>
      <c r="J17" s="26"/>
      <c r="K17" s="9" t="s">
        <v>435</v>
      </c>
      <c r="M17">
        <v>1</v>
      </c>
    </row>
    <row r="18" spans="1:13" ht="24">
      <c r="A18" s="71">
        <f t="shared" si="0"/>
        <v>8</v>
      </c>
      <c r="B18" s="33" t="s">
        <v>289</v>
      </c>
      <c r="C18" s="10" t="s">
        <v>414</v>
      </c>
      <c r="D18" s="48">
        <v>40494</v>
      </c>
      <c r="E18" s="101"/>
      <c r="F18" s="27">
        <v>1022.2689</v>
      </c>
      <c r="G18" s="26" t="s">
        <v>32</v>
      </c>
      <c r="H18" s="21" t="s">
        <v>351</v>
      </c>
      <c r="I18" s="21" t="s">
        <v>33</v>
      </c>
      <c r="J18" s="26"/>
      <c r="K18" s="9" t="s">
        <v>435</v>
      </c>
      <c r="M18">
        <v>1</v>
      </c>
    </row>
    <row r="19" spans="1:14" ht="48">
      <c r="A19" s="71">
        <f t="shared" si="0"/>
        <v>9</v>
      </c>
      <c r="B19" s="33" t="s">
        <v>357</v>
      </c>
      <c r="C19" s="10" t="s">
        <v>611</v>
      </c>
      <c r="D19" s="48">
        <v>40513</v>
      </c>
      <c r="E19" s="101"/>
      <c r="F19" s="27">
        <v>84.1495</v>
      </c>
      <c r="G19" s="26" t="s">
        <v>302</v>
      </c>
      <c r="H19" s="21" t="s">
        <v>424</v>
      </c>
      <c r="I19" s="21" t="s">
        <v>358</v>
      </c>
      <c r="J19" s="26"/>
      <c r="K19" s="9" t="s">
        <v>697</v>
      </c>
      <c r="N19">
        <v>1</v>
      </c>
    </row>
    <row r="20" spans="1:15" ht="48">
      <c r="A20" s="71">
        <f t="shared" si="0"/>
        <v>10</v>
      </c>
      <c r="B20" s="33" t="s">
        <v>175</v>
      </c>
      <c r="C20" s="10" t="s">
        <v>575</v>
      </c>
      <c r="D20" s="48">
        <v>40521</v>
      </c>
      <c r="E20" s="101"/>
      <c r="F20" s="113">
        <v>3771.2578</v>
      </c>
      <c r="G20" s="26" t="s">
        <v>176</v>
      </c>
      <c r="H20" s="21" t="s">
        <v>424</v>
      </c>
      <c r="I20" s="21" t="s">
        <v>378</v>
      </c>
      <c r="J20" s="26"/>
      <c r="K20" s="9" t="s">
        <v>662</v>
      </c>
      <c r="O20">
        <v>1</v>
      </c>
    </row>
    <row r="21" spans="1:21" ht="12.75">
      <c r="A21" s="71"/>
      <c r="B21" s="111"/>
      <c r="C21" s="88"/>
      <c r="D21" s="112"/>
      <c r="E21" s="102"/>
      <c r="F21" s="113">
        <f>SUM(F11:F20)</f>
        <v>22723.725699999995</v>
      </c>
      <c r="G21" s="56"/>
      <c r="H21" s="114"/>
      <c r="I21" s="114"/>
      <c r="J21" s="87"/>
      <c r="K21" s="56"/>
      <c r="M21">
        <f aca="true" t="shared" si="1" ref="M21:U21">SUM(M11:M20)</f>
        <v>3</v>
      </c>
      <c r="N21">
        <f t="shared" si="1"/>
        <v>5</v>
      </c>
      <c r="O21">
        <f t="shared" si="1"/>
        <v>1</v>
      </c>
      <c r="P21">
        <f t="shared" si="1"/>
        <v>0</v>
      </c>
      <c r="Q21">
        <f t="shared" si="1"/>
        <v>1</v>
      </c>
      <c r="R21">
        <f t="shared" si="1"/>
        <v>0</v>
      </c>
      <c r="S21">
        <f t="shared" si="1"/>
        <v>0</v>
      </c>
      <c r="T21">
        <f t="shared" si="1"/>
        <v>0</v>
      </c>
      <c r="U21">
        <f t="shared" si="1"/>
        <v>0</v>
      </c>
    </row>
    <row r="22" spans="1:11" ht="15">
      <c r="A22" s="71"/>
      <c r="B22" s="152" t="s">
        <v>193</v>
      </c>
      <c r="C22" s="88"/>
      <c r="D22" s="112"/>
      <c r="E22" s="102"/>
      <c r="F22" s="113"/>
      <c r="G22" s="56"/>
      <c r="H22" s="114"/>
      <c r="I22" s="114"/>
      <c r="J22" s="87"/>
      <c r="K22" s="56"/>
    </row>
    <row r="23" spans="1:12" ht="48">
      <c r="A23" s="71">
        <v>1</v>
      </c>
      <c r="B23" s="111" t="s">
        <v>515</v>
      </c>
      <c r="C23" s="88" t="s">
        <v>414</v>
      </c>
      <c r="D23" s="112">
        <v>40575</v>
      </c>
      <c r="E23" s="102"/>
      <c r="F23" s="113">
        <v>3402.1727</v>
      </c>
      <c r="G23" s="115" t="s">
        <v>518</v>
      </c>
      <c r="H23" s="114" t="s">
        <v>590</v>
      </c>
      <c r="I23" s="114" t="s">
        <v>519</v>
      </c>
      <c r="J23" s="87"/>
      <c r="K23" s="56" t="s">
        <v>522</v>
      </c>
      <c r="L23">
        <v>1</v>
      </c>
    </row>
    <row r="24" spans="1:12" ht="36.75" thickBot="1">
      <c r="A24" s="71">
        <f>A23+1</f>
        <v>2</v>
      </c>
      <c r="B24" s="33" t="s">
        <v>516</v>
      </c>
      <c r="C24" s="10" t="s">
        <v>517</v>
      </c>
      <c r="D24" s="48">
        <v>40578</v>
      </c>
      <c r="E24" s="101"/>
      <c r="F24" s="27">
        <v>1518.3065</v>
      </c>
      <c r="G24" s="9" t="s">
        <v>520</v>
      </c>
      <c r="H24" s="21" t="s">
        <v>590</v>
      </c>
      <c r="I24" s="21" t="s">
        <v>521</v>
      </c>
      <c r="J24" s="26"/>
      <c r="K24" s="9" t="s">
        <v>523</v>
      </c>
      <c r="L24">
        <v>1</v>
      </c>
    </row>
    <row r="25" spans="1:11" ht="14.25" thickBot="1" thickTop="1">
      <c r="A25" s="37"/>
      <c r="B25" s="89"/>
      <c r="C25" s="86" t="s">
        <v>87</v>
      </c>
      <c r="D25" s="91"/>
      <c r="E25" s="92"/>
      <c r="F25" s="90">
        <f>F21+F23+F24</f>
        <v>27644.204899999993</v>
      </c>
      <c r="G25" s="85"/>
      <c r="H25" s="93"/>
      <c r="I25" s="85"/>
      <c r="J25" s="94"/>
      <c r="K25" s="95"/>
    </row>
    <row r="26" spans="2:17" ht="13.5" thickTop="1">
      <c r="B26" s="62"/>
      <c r="C26" s="70"/>
      <c r="D26" s="7"/>
      <c r="E26" s="49"/>
      <c r="F26" s="72"/>
      <c r="G26" s="64"/>
      <c r="H26" s="65"/>
      <c r="I26" s="64"/>
      <c r="J26" s="66"/>
      <c r="K26" s="59"/>
      <c r="L26">
        <f aca="true" t="shared" si="2" ref="L26:Q26">SUM(L11:L24)</f>
        <v>2</v>
      </c>
      <c r="M26">
        <f t="shared" si="2"/>
        <v>6</v>
      </c>
      <c r="N26">
        <f t="shared" si="2"/>
        <v>10</v>
      </c>
      <c r="O26">
        <f t="shared" si="2"/>
        <v>2</v>
      </c>
      <c r="P26">
        <f t="shared" si="2"/>
        <v>0</v>
      </c>
      <c r="Q26">
        <f t="shared" si="2"/>
        <v>2</v>
      </c>
    </row>
    <row r="27" spans="2:11" ht="15">
      <c r="B27" s="4" t="s">
        <v>154</v>
      </c>
      <c r="C27" s="44"/>
      <c r="D27" s="7"/>
      <c r="E27" s="49"/>
      <c r="F27" s="63"/>
      <c r="G27" s="64"/>
      <c r="H27" s="65"/>
      <c r="I27" s="64"/>
      <c r="J27" s="66"/>
      <c r="K27" s="59"/>
    </row>
    <row r="28" spans="1:11" ht="12.75">
      <c r="A28" s="167" t="s">
        <v>446</v>
      </c>
      <c r="B28" s="164" t="s">
        <v>316</v>
      </c>
      <c r="C28" s="170" t="s">
        <v>738</v>
      </c>
      <c r="D28" s="170" t="s">
        <v>403</v>
      </c>
      <c r="E28" s="170" t="s">
        <v>190</v>
      </c>
      <c r="F28" s="164" t="s">
        <v>461</v>
      </c>
      <c r="G28" s="159" t="s">
        <v>349</v>
      </c>
      <c r="H28" s="159"/>
      <c r="I28" s="164" t="s">
        <v>568</v>
      </c>
      <c r="J28" s="164" t="s">
        <v>739</v>
      </c>
      <c r="K28" s="164" t="s">
        <v>116</v>
      </c>
    </row>
    <row r="29" spans="1:11" ht="12.75">
      <c r="A29" s="168"/>
      <c r="B29" s="165"/>
      <c r="C29" s="165"/>
      <c r="D29" s="165"/>
      <c r="E29" s="165"/>
      <c r="F29" s="165"/>
      <c r="G29" s="164" t="s">
        <v>438</v>
      </c>
      <c r="H29" s="164" t="s">
        <v>117</v>
      </c>
      <c r="I29" s="165"/>
      <c r="J29" s="165"/>
      <c r="K29" s="165"/>
    </row>
    <row r="30" spans="1:11" ht="12.75">
      <c r="A30" s="169"/>
      <c r="B30" s="166"/>
      <c r="C30" s="166"/>
      <c r="D30" s="166"/>
      <c r="E30" s="166"/>
      <c r="F30" s="166"/>
      <c r="G30" s="173"/>
      <c r="H30" s="173"/>
      <c r="I30" s="166"/>
      <c r="J30" s="166"/>
      <c r="K30" s="166"/>
    </row>
    <row r="31" spans="1:11" ht="36">
      <c r="A31" s="71">
        <v>1</v>
      </c>
      <c r="B31" s="33" t="s">
        <v>530</v>
      </c>
      <c r="C31" s="10" t="s">
        <v>559</v>
      </c>
      <c r="D31" s="38">
        <v>39209</v>
      </c>
      <c r="E31" s="47">
        <v>39721</v>
      </c>
      <c r="F31" s="34">
        <v>4084.9282</v>
      </c>
      <c r="G31" s="26" t="s">
        <v>251</v>
      </c>
      <c r="H31" s="9" t="s">
        <v>351</v>
      </c>
      <c r="I31" s="26" t="s">
        <v>531</v>
      </c>
      <c r="J31" s="35"/>
      <c r="K31" s="9" t="s">
        <v>189</v>
      </c>
    </row>
    <row r="32" spans="1:11" ht="24">
      <c r="A32" s="71">
        <f>A31+1</f>
        <v>2</v>
      </c>
      <c r="B32" s="33" t="s">
        <v>20</v>
      </c>
      <c r="C32" s="10" t="s">
        <v>36</v>
      </c>
      <c r="D32" s="38">
        <v>38541</v>
      </c>
      <c r="E32" s="47">
        <v>39828</v>
      </c>
      <c r="F32" s="34">
        <v>323.5254</v>
      </c>
      <c r="G32" s="26" t="s">
        <v>601</v>
      </c>
      <c r="H32" s="9" t="s">
        <v>424</v>
      </c>
      <c r="I32" s="26" t="s">
        <v>602</v>
      </c>
      <c r="J32" s="35"/>
      <c r="K32" s="150"/>
    </row>
    <row r="33" spans="1:11" ht="24">
      <c r="A33" s="71">
        <f aca="true" t="shared" si="3" ref="A33:A91">A32+1</f>
        <v>3</v>
      </c>
      <c r="B33" s="33" t="s">
        <v>668</v>
      </c>
      <c r="C33" s="10" t="s">
        <v>396</v>
      </c>
      <c r="D33" s="38">
        <v>39197</v>
      </c>
      <c r="E33" s="47">
        <v>39829</v>
      </c>
      <c r="F33" s="34">
        <v>506.0565</v>
      </c>
      <c r="G33" s="26" t="s">
        <v>556</v>
      </c>
      <c r="H33" s="9" t="s">
        <v>590</v>
      </c>
      <c r="I33" s="26" t="s">
        <v>602</v>
      </c>
      <c r="J33" s="35"/>
      <c r="K33" s="150"/>
    </row>
    <row r="34" spans="1:11" ht="24">
      <c r="A34" s="71">
        <f t="shared" si="3"/>
        <v>4</v>
      </c>
      <c r="B34" s="33" t="s">
        <v>119</v>
      </c>
      <c r="C34" s="10" t="s">
        <v>42</v>
      </c>
      <c r="D34" s="38">
        <v>39391</v>
      </c>
      <c r="E34" s="47">
        <v>40100</v>
      </c>
      <c r="F34" s="34">
        <v>1514.0093</v>
      </c>
      <c r="G34" s="26" t="s">
        <v>120</v>
      </c>
      <c r="H34" s="9" t="s">
        <v>424</v>
      </c>
      <c r="I34" s="26" t="s">
        <v>602</v>
      </c>
      <c r="J34" s="10" t="s">
        <v>651</v>
      </c>
      <c r="K34" s="150"/>
    </row>
    <row r="35" spans="1:11" ht="24">
      <c r="A35" s="71">
        <f t="shared" si="3"/>
        <v>5</v>
      </c>
      <c r="B35" s="33" t="s">
        <v>610</v>
      </c>
      <c r="C35" s="10" t="s">
        <v>211</v>
      </c>
      <c r="D35" s="38">
        <v>39338</v>
      </c>
      <c r="E35" s="47">
        <v>40140</v>
      </c>
      <c r="F35" s="34">
        <v>1678.4567</v>
      </c>
      <c r="G35" s="26" t="s">
        <v>743</v>
      </c>
      <c r="H35" s="9" t="s">
        <v>424</v>
      </c>
      <c r="I35" s="26" t="s">
        <v>288</v>
      </c>
      <c r="J35" s="26"/>
      <c r="K35" s="150" t="s">
        <v>466</v>
      </c>
    </row>
    <row r="36" spans="1:11" ht="24">
      <c r="A36" s="71">
        <f t="shared" si="3"/>
        <v>6</v>
      </c>
      <c r="B36" s="33" t="s">
        <v>389</v>
      </c>
      <c r="C36" s="10" t="s">
        <v>42</v>
      </c>
      <c r="D36" s="38">
        <v>39361</v>
      </c>
      <c r="E36" s="47">
        <v>40144</v>
      </c>
      <c r="F36" s="34">
        <v>1210.6078</v>
      </c>
      <c r="G36" s="26" t="s">
        <v>511</v>
      </c>
      <c r="H36" s="9" t="s">
        <v>590</v>
      </c>
      <c r="I36" s="26" t="s">
        <v>602</v>
      </c>
      <c r="J36" s="10" t="s">
        <v>651</v>
      </c>
      <c r="K36" s="150"/>
    </row>
    <row r="37" spans="1:11" ht="36">
      <c r="A37" s="71">
        <f t="shared" si="3"/>
        <v>7</v>
      </c>
      <c r="B37" s="33" t="s">
        <v>442</v>
      </c>
      <c r="C37" s="10" t="s">
        <v>42</v>
      </c>
      <c r="D37" s="48">
        <v>39967</v>
      </c>
      <c r="E37" s="47">
        <v>40148</v>
      </c>
      <c r="F37" s="27">
        <v>379.5897</v>
      </c>
      <c r="G37" s="26" t="s">
        <v>647</v>
      </c>
      <c r="H37" s="21" t="s">
        <v>590</v>
      </c>
      <c r="I37" s="21" t="s">
        <v>443</v>
      </c>
      <c r="J37" s="26"/>
      <c r="K37" s="150"/>
    </row>
    <row r="38" spans="1:11" ht="24">
      <c r="A38" s="71">
        <f t="shared" si="3"/>
        <v>8</v>
      </c>
      <c r="B38" s="33" t="s">
        <v>83</v>
      </c>
      <c r="C38" s="9" t="s">
        <v>489</v>
      </c>
      <c r="D38" s="38">
        <v>35583</v>
      </c>
      <c r="E38" s="47">
        <v>40296</v>
      </c>
      <c r="F38" s="34">
        <v>99.3928</v>
      </c>
      <c r="G38" s="26" t="s">
        <v>302</v>
      </c>
      <c r="H38" s="9" t="s">
        <v>424</v>
      </c>
      <c r="I38" s="26" t="s">
        <v>97</v>
      </c>
      <c r="J38" s="35"/>
      <c r="K38" s="150"/>
    </row>
    <row r="39" spans="1:11" ht="24">
      <c r="A39" s="71">
        <f t="shared" si="3"/>
        <v>9</v>
      </c>
      <c r="B39" s="33" t="s">
        <v>14</v>
      </c>
      <c r="C39" s="10" t="s">
        <v>39</v>
      </c>
      <c r="D39" s="48">
        <v>39647</v>
      </c>
      <c r="E39" s="47">
        <v>40329</v>
      </c>
      <c r="F39" s="27">
        <v>3736.5055</v>
      </c>
      <c r="G39" s="154" t="s">
        <v>370</v>
      </c>
      <c r="H39" s="21" t="s">
        <v>590</v>
      </c>
      <c r="I39" s="21" t="s">
        <v>346</v>
      </c>
      <c r="J39" s="26" t="s">
        <v>89</v>
      </c>
      <c r="K39" s="150" t="s">
        <v>467</v>
      </c>
    </row>
    <row r="40" spans="1:11" ht="36">
      <c r="A40" s="71">
        <f t="shared" si="3"/>
        <v>10</v>
      </c>
      <c r="B40" s="33" t="s">
        <v>127</v>
      </c>
      <c r="C40" s="10" t="s">
        <v>643</v>
      </c>
      <c r="D40" s="38">
        <v>39338</v>
      </c>
      <c r="E40" s="47">
        <v>40385</v>
      </c>
      <c r="F40" s="34">
        <v>1428.9711</v>
      </c>
      <c r="G40" s="26" t="s">
        <v>644</v>
      </c>
      <c r="H40" s="9" t="s">
        <v>424</v>
      </c>
      <c r="I40" s="26" t="s">
        <v>210</v>
      </c>
      <c r="J40" s="26"/>
      <c r="K40" s="150" t="s">
        <v>468</v>
      </c>
    </row>
    <row r="41" spans="1:11" ht="36">
      <c r="A41" s="71">
        <f t="shared" si="3"/>
        <v>11</v>
      </c>
      <c r="B41" s="33" t="s">
        <v>19</v>
      </c>
      <c r="C41" s="10" t="s">
        <v>135</v>
      </c>
      <c r="D41" s="38">
        <v>38022</v>
      </c>
      <c r="E41" s="47">
        <v>40428</v>
      </c>
      <c r="F41" s="34">
        <v>1641.2695</v>
      </c>
      <c r="G41" s="26" t="s">
        <v>236</v>
      </c>
      <c r="H41" s="9" t="s">
        <v>590</v>
      </c>
      <c r="I41" s="26" t="s">
        <v>494</v>
      </c>
      <c r="J41" s="35"/>
      <c r="K41" s="150" t="s">
        <v>398</v>
      </c>
    </row>
    <row r="42" spans="1:11" ht="24">
      <c r="A42" s="71">
        <f t="shared" si="3"/>
        <v>12</v>
      </c>
      <c r="B42" s="33" t="s">
        <v>28</v>
      </c>
      <c r="C42" s="10" t="s">
        <v>135</v>
      </c>
      <c r="D42" s="38">
        <v>39188</v>
      </c>
      <c r="E42" s="47">
        <v>40428</v>
      </c>
      <c r="F42" s="34">
        <v>138.003</v>
      </c>
      <c r="G42" s="26" t="s">
        <v>30</v>
      </c>
      <c r="H42" s="9" t="s">
        <v>424</v>
      </c>
      <c r="I42" s="26" t="s">
        <v>529</v>
      </c>
      <c r="J42" s="35"/>
      <c r="K42" s="106"/>
    </row>
    <row r="43" spans="1:11" ht="24">
      <c r="A43" s="71">
        <f t="shared" si="3"/>
        <v>13</v>
      </c>
      <c r="B43" s="33" t="s">
        <v>312</v>
      </c>
      <c r="C43" s="10" t="s">
        <v>275</v>
      </c>
      <c r="D43" s="38">
        <v>38874</v>
      </c>
      <c r="E43" s="47">
        <v>40465</v>
      </c>
      <c r="F43" s="34">
        <v>335.9049</v>
      </c>
      <c r="G43" s="26" t="s">
        <v>313</v>
      </c>
      <c r="H43" s="9" t="s">
        <v>424</v>
      </c>
      <c r="I43" s="26" t="s">
        <v>314</v>
      </c>
      <c r="J43" s="35"/>
      <c r="K43" s="43"/>
    </row>
    <row r="44" spans="1:11" ht="36">
      <c r="A44" s="71">
        <f t="shared" si="3"/>
        <v>14</v>
      </c>
      <c r="B44" s="33" t="s">
        <v>271</v>
      </c>
      <c r="C44" s="10" t="s">
        <v>660</v>
      </c>
      <c r="D44" s="38">
        <v>37504</v>
      </c>
      <c r="E44" s="47">
        <v>40504</v>
      </c>
      <c r="F44" s="34">
        <v>5577.7701</v>
      </c>
      <c r="G44" s="26" t="s">
        <v>447</v>
      </c>
      <c r="H44" s="9" t="s">
        <v>351</v>
      </c>
      <c r="I44" s="26" t="s">
        <v>666</v>
      </c>
      <c r="J44" s="35"/>
      <c r="K44" s="36"/>
    </row>
    <row r="45" spans="1:11" ht="12.75">
      <c r="A45" s="71">
        <f t="shared" si="3"/>
        <v>15</v>
      </c>
      <c r="B45" s="33" t="s">
        <v>425</v>
      </c>
      <c r="C45" s="10" t="s">
        <v>574</v>
      </c>
      <c r="D45" s="48">
        <v>39864</v>
      </c>
      <c r="E45" s="47">
        <v>40507</v>
      </c>
      <c r="F45" s="27">
        <v>56.1553</v>
      </c>
      <c r="G45" s="26" t="s">
        <v>386</v>
      </c>
      <c r="H45" s="26" t="s">
        <v>424</v>
      </c>
      <c r="I45" s="21" t="s">
        <v>563</v>
      </c>
      <c r="J45" s="26"/>
      <c r="K45" s="43"/>
    </row>
    <row r="46" spans="1:11" ht="24">
      <c r="A46" s="71">
        <f t="shared" si="3"/>
        <v>16</v>
      </c>
      <c r="B46" s="33" t="s">
        <v>320</v>
      </c>
      <c r="C46" s="10" t="s">
        <v>660</v>
      </c>
      <c r="D46" s="38">
        <v>38861</v>
      </c>
      <c r="E46" s="47">
        <v>40512</v>
      </c>
      <c r="F46" s="34">
        <v>796.1779</v>
      </c>
      <c r="G46" s="26" t="s">
        <v>218</v>
      </c>
      <c r="H46" s="9" t="s">
        <v>351</v>
      </c>
      <c r="I46" s="26" t="s">
        <v>321</v>
      </c>
      <c r="J46" s="35"/>
      <c r="K46" s="43"/>
    </row>
    <row r="47" spans="1:11" ht="36">
      <c r="A47" s="71">
        <f t="shared" si="3"/>
        <v>17</v>
      </c>
      <c r="B47" s="33" t="s">
        <v>685</v>
      </c>
      <c r="C47" s="10" t="s">
        <v>42</v>
      </c>
      <c r="D47" s="48">
        <v>40018</v>
      </c>
      <c r="E47" s="47">
        <v>40512</v>
      </c>
      <c r="F47" s="27">
        <v>1842.1333</v>
      </c>
      <c r="G47" s="155" t="s">
        <v>607</v>
      </c>
      <c r="H47" s="21" t="s">
        <v>424</v>
      </c>
      <c r="I47" s="21" t="s">
        <v>426</v>
      </c>
      <c r="J47" s="26"/>
      <c r="K47" s="43"/>
    </row>
    <row r="48" spans="1:11" ht="24">
      <c r="A48" s="71">
        <f t="shared" si="3"/>
        <v>18</v>
      </c>
      <c r="B48" s="33" t="s">
        <v>3</v>
      </c>
      <c r="C48" s="10" t="s">
        <v>37</v>
      </c>
      <c r="D48" s="38">
        <v>38728</v>
      </c>
      <c r="E48" s="47">
        <v>40521</v>
      </c>
      <c r="F48" s="34">
        <v>80.7817</v>
      </c>
      <c r="G48" s="26" t="s">
        <v>670</v>
      </c>
      <c r="H48" s="9" t="s">
        <v>188</v>
      </c>
      <c r="I48" s="26" t="s">
        <v>397</v>
      </c>
      <c r="J48" s="35"/>
      <c r="K48" s="106"/>
    </row>
    <row r="49" spans="1:11" ht="36">
      <c r="A49" s="71">
        <f t="shared" si="3"/>
        <v>19</v>
      </c>
      <c r="B49" s="33" t="s">
        <v>17</v>
      </c>
      <c r="C49" s="10" t="s">
        <v>660</v>
      </c>
      <c r="D49" s="38">
        <v>37958</v>
      </c>
      <c r="E49" s="47">
        <v>40532</v>
      </c>
      <c r="F49" s="34">
        <f>2020.449+1094.4947</f>
        <v>3114.9437</v>
      </c>
      <c r="G49" s="26" t="s">
        <v>642</v>
      </c>
      <c r="H49" s="9" t="s">
        <v>351</v>
      </c>
      <c r="I49" s="26" t="s">
        <v>387</v>
      </c>
      <c r="J49" s="35"/>
      <c r="K49" s="43"/>
    </row>
    <row r="50" spans="1:11" ht="48">
      <c r="A50" s="71">
        <f t="shared" si="3"/>
        <v>20</v>
      </c>
      <c r="B50" s="33" t="s">
        <v>105</v>
      </c>
      <c r="C50" s="10" t="s">
        <v>39</v>
      </c>
      <c r="D50" s="38">
        <v>39050</v>
      </c>
      <c r="E50" s="47">
        <v>40532</v>
      </c>
      <c r="F50" s="34">
        <v>6159.943</v>
      </c>
      <c r="G50" s="26" t="s">
        <v>6</v>
      </c>
      <c r="H50" s="9" t="s">
        <v>590</v>
      </c>
      <c r="I50" s="26" t="s">
        <v>427</v>
      </c>
      <c r="J50" s="35"/>
      <c r="K50" s="43"/>
    </row>
    <row r="51" spans="1:11" ht="12.75">
      <c r="A51" s="71">
        <f t="shared" si="3"/>
        <v>21</v>
      </c>
      <c r="B51" s="33" t="s">
        <v>184</v>
      </c>
      <c r="C51" s="10" t="s">
        <v>221</v>
      </c>
      <c r="D51" s="48">
        <v>39752</v>
      </c>
      <c r="E51" s="47">
        <v>40532</v>
      </c>
      <c r="F51" s="27">
        <v>841.5005</v>
      </c>
      <c r="G51" s="26" t="s">
        <v>302</v>
      </c>
      <c r="H51" s="26" t="s">
        <v>424</v>
      </c>
      <c r="I51" s="21" t="s">
        <v>288</v>
      </c>
      <c r="J51" s="26"/>
      <c r="K51" s="43"/>
    </row>
    <row r="52" spans="1:11" ht="24">
      <c r="A52" s="71">
        <f t="shared" si="3"/>
        <v>22</v>
      </c>
      <c r="B52" s="33" t="s">
        <v>341</v>
      </c>
      <c r="C52" s="10" t="s">
        <v>42</v>
      </c>
      <c r="D52" s="48">
        <v>39839</v>
      </c>
      <c r="E52" s="47">
        <v>40533</v>
      </c>
      <c r="F52" s="27">
        <v>1358.3461</v>
      </c>
      <c r="G52" s="26" t="s">
        <v>62</v>
      </c>
      <c r="H52" s="26" t="s">
        <v>590</v>
      </c>
      <c r="I52" s="21" t="s">
        <v>306</v>
      </c>
      <c r="J52" s="26"/>
      <c r="K52" s="43"/>
    </row>
    <row r="53" spans="1:11" ht="24">
      <c r="A53" s="71">
        <f t="shared" si="3"/>
        <v>23</v>
      </c>
      <c r="B53" s="33" t="s">
        <v>730</v>
      </c>
      <c r="C53" s="10" t="s">
        <v>576</v>
      </c>
      <c r="D53" s="48">
        <v>40162</v>
      </c>
      <c r="E53" s="47">
        <v>40567</v>
      </c>
      <c r="F53" s="27">
        <v>3368.9325</v>
      </c>
      <c r="G53" s="26" t="s">
        <v>625</v>
      </c>
      <c r="H53" s="21" t="s">
        <v>590</v>
      </c>
      <c r="I53" s="21" t="s">
        <v>731</v>
      </c>
      <c r="J53" s="26"/>
      <c r="K53" s="43"/>
    </row>
    <row r="54" spans="1:11" ht="24">
      <c r="A54" s="71">
        <f t="shared" si="3"/>
        <v>24</v>
      </c>
      <c r="B54" s="33" t="s">
        <v>502</v>
      </c>
      <c r="C54" s="10" t="s">
        <v>578</v>
      </c>
      <c r="D54" s="48">
        <v>40227</v>
      </c>
      <c r="E54" s="47">
        <v>40571</v>
      </c>
      <c r="F54" s="27">
        <v>2776.989</v>
      </c>
      <c r="G54" s="26" t="s">
        <v>562</v>
      </c>
      <c r="H54" s="21" t="s">
        <v>590</v>
      </c>
      <c r="I54" s="21" t="s">
        <v>397</v>
      </c>
      <c r="J54" s="26"/>
      <c r="K54" s="43"/>
    </row>
    <row r="55" spans="1:11" ht="36">
      <c r="A55" s="71">
        <f t="shared" si="3"/>
        <v>25</v>
      </c>
      <c r="B55" s="33" t="s">
        <v>721</v>
      </c>
      <c r="C55" s="10" t="s">
        <v>604</v>
      </c>
      <c r="D55" s="48">
        <v>39797</v>
      </c>
      <c r="E55" s="47">
        <v>40576</v>
      </c>
      <c r="F55" s="27">
        <v>1580.5615</v>
      </c>
      <c r="G55" s="26" t="s">
        <v>722</v>
      </c>
      <c r="H55" s="26" t="s">
        <v>424</v>
      </c>
      <c r="I55" s="21" t="s">
        <v>355</v>
      </c>
      <c r="J55" s="26"/>
      <c r="K55" s="43"/>
    </row>
    <row r="56" spans="1:11" ht="60">
      <c r="A56" s="71">
        <f t="shared" si="3"/>
        <v>26</v>
      </c>
      <c r="B56" s="33" t="s">
        <v>645</v>
      </c>
      <c r="C56" s="10" t="s">
        <v>535</v>
      </c>
      <c r="D56" s="48">
        <v>39643</v>
      </c>
      <c r="E56" s="47">
        <v>40582</v>
      </c>
      <c r="F56" s="27">
        <v>8926.5473</v>
      </c>
      <c r="G56" s="154" t="s">
        <v>441</v>
      </c>
      <c r="H56" s="21" t="s">
        <v>188</v>
      </c>
      <c r="I56" s="21" t="s">
        <v>91</v>
      </c>
      <c r="J56" s="26"/>
      <c r="K56" s="9"/>
    </row>
    <row r="57" spans="1:11" ht="36">
      <c r="A57" s="71">
        <f t="shared" si="3"/>
        <v>27</v>
      </c>
      <c r="B57" s="33" t="s">
        <v>194</v>
      </c>
      <c r="C57" s="10" t="s">
        <v>544</v>
      </c>
      <c r="D57" s="38">
        <v>39645</v>
      </c>
      <c r="E57" s="47">
        <v>40582</v>
      </c>
      <c r="F57" s="34">
        <v>1277.1304</v>
      </c>
      <c r="G57" s="26" t="s">
        <v>297</v>
      </c>
      <c r="H57" s="9" t="s">
        <v>351</v>
      </c>
      <c r="I57" s="26" t="s">
        <v>715</v>
      </c>
      <c r="J57" s="10" t="s">
        <v>356</v>
      </c>
      <c r="K57" s="9"/>
    </row>
    <row r="58" spans="1:11" ht="48">
      <c r="A58" s="71">
        <f t="shared" si="3"/>
        <v>28</v>
      </c>
      <c r="B58" s="33" t="s">
        <v>102</v>
      </c>
      <c r="C58" s="10" t="s">
        <v>402</v>
      </c>
      <c r="D58" s="48">
        <v>40064</v>
      </c>
      <c r="E58" s="47">
        <v>40582</v>
      </c>
      <c r="F58" s="27">
        <v>1034.9662</v>
      </c>
      <c r="G58" s="26" t="s">
        <v>644</v>
      </c>
      <c r="H58" s="21" t="s">
        <v>424</v>
      </c>
      <c r="I58" s="21" t="s">
        <v>273</v>
      </c>
      <c r="J58" s="26"/>
      <c r="K58" s="10"/>
    </row>
    <row r="59" spans="1:11" ht="36">
      <c r="A59" s="71">
        <f t="shared" si="3"/>
        <v>29</v>
      </c>
      <c r="B59" s="23" t="s">
        <v>603</v>
      </c>
      <c r="C59" s="10" t="s">
        <v>330</v>
      </c>
      <c r="D59" s="38">
        <v>39562</v>
      </c>
      <c r="E59" s="47">
        <v>40590</v>
      </c>
      <c r="F59" s="34">
        <v>12149.5867</v>
      </c>
      <c r="G59" s="156" t="s">
        <v>415</v>
      </c>
      <c r="H59" s="9" t="s">
        <v>590</v>
      </c>
      <c r="I59" s="9" t="s">
        <v>724</v>
      </c>
      <c r="J59" s="26"/>
      <c r="K59" s="9"/>
    </row>
    <row r="60" spans="1:11" ht="48">
      <c r="A60" s="71">
        <f t="shared" si="3"/>
        <v>30</v>
      </c>
      <c r="B60" s="33" t="s">
        <v>29</v>
      </c>
      <c r="C60" s="10" t="s">
        <v>135</v>
      </c>
      <c r="D60" s="38">
        <v>39188</v>
      </c>
      <c r="E60" s="47">
        <v>40616</v>
      </c>
      <c r="F60" s="34">
        <v>2323.5391</v>
      </c>
      <c r="G60" s="26" t="s">
        <v>31</v>
      </c>
      <c r="H60" s="9" t="s">
        <v>424</v>
      </c>
      <c r="I60" s="26" t="s">
        <v>501</v>
      </c>
      <c r="J60" s="35"/>
      <c r="K60" s="9"/>
    </row>
    <row r="61" spans="1:11" ht="36">
      <c r="A61" s="71">
        <f t="shared" si="3"/>
        <v>31</v>
      </c>
      <c r="B61" s="33" t="s">
        <v>325</v>
      </c>
      <c r="C61" s="10" t="s">
        <v>547</v>
      </c>
      <c r="D61" s="48">
        <v>40199</v>
      </c>
      <c r="E61" s="47">
        <v>40617</v>
      </c>
      <c r="F61" s="27">
        <v>337.7316</v>
      </c>
      <c r="G61" s="26" t="s">
        <v>386</v>
      </c>
      <c r="H61" s="21" t="s">
        <v>424</v>
      </c>
      <c r="I61" s="21" t="s">
        <v>248</v>
      </c>
      <c r="J61" s="26"/>
      <c r="K61" s="9"/>
    </row>
    <row r="62" spans="1:22" ht="36">
      <c r="A62" s="71">
        <f t="shared" si="3"/>
        <v>32</v>
      </c>
      <c r="B62" s="33" t="s">
        <v>2</v>
      </c>
      <c r="C62" s="10" t="s">
        <v>171</v>
      </c>
      <c r="D62" s="38">
        <v>38673</v>
      </c>
      <c r="E62" s="47">
        <v>40625</v>
      </c>
      <c r="F62" s="34">
        <v>1629.118</v>
      </c>
      <c r="G62" s="26" t="s">
        <v>227</v>
      </c>
      <c r="H62" s="9" t="s">
        <v>424</v>
      </c>
      <c r="I62" s="26" t="s">
        <v>168</v>
      </c>
      <c r="J62" s="35"/>
      <c r="K62" s="9"/>
      <c r="V62">
        <f>SUM(L26:U26)</f>
        <v>22</v>
      </c>
    </row>
    <row r="63" spans="1:11" ht="24">
      <c r="A63" s="71">
        <f t="shared" si="3"/>
        <v>33</v>
      </c>
      <c r="B63" s="33" t="s">
        <v>463</v>
      </c>
      <c r="C63" s="10" t="s">
        <v>464</v>
      </c>
      <c r="D63" s="48">
        <v>40273</v>
      </c>
      <c r="E63" s="47">
        <v>40625</v>
      </c>
      <c r="F63" s="27">
        <v>841.0769</v>
      </c>
      <c r="G63" s="26" t="s">
        <v>120</v>
      </c>
      <c r="H63" s="21" t="s">
        <v>424</v>
      </c>
      <c r="I63" s="21" t="s">
        <v>397</v>
      </c>
      <c r="J63" s="26"/>
      <c r="K63" s="9"/>
    </row>
    <row r="64" spans="1:11" ht="12.75">
      <c r="A64" s="71">
        <f t="shared" si="3"/>
        <v>34</v>
      </c>
      <c r="B64" s="33" t="s">
        <v>110</v>
      </c>
      <c r="C64" s="10" t="s">
        <v>57</v>
      </c>
      <c r="D64" s="48">
        <v>39993</v>
      </c>
      <c r="E64" s="47">
        <v>40638</v>
      </c>
      <c r="F64" s="27">
        <v>420.6327</v>
      </c>
      <c r="G64" s="26" t="s">
        <v>386</v>
      </c>
      <c r="H64" s="21" t="s">
        <v>424</v>
      </c>
      <c r="I64" s="21" t="s">
        <v>397</v>
      </c>
      <c r="J64" s="26"/>
      <c r="K64" s="9"/>
    </row>
    <row r="65" spans="1:11" ht="36">
      <c r="A65" s="71">
        <f t="shared" si="3"/>
        <v>35</v>
      </c>
      <c r="B65" s="33" t="s">
        <v>368</v>
      </c>
      <c r="C65" s="10" t="s">
        <v>369</v>
      </c>
      <c r="D65" s="48">
        <v>39993</v>
      </c>
      <c r="E65" s="47">
        <v>40638</v>
      </c>
      <c r="F65" s="27">
        <v>663.8499</v>
      </c>
      <c r="G65" s="26" t="s">
        <v>599</v>
      </c>
      <c r="H65" s="21" t="s">
        <v>424</v>
      </c>
      <c r="I65" s="21" t="s">
        <v>602</v>
      </c>
      <c r="J65" s="26"/>
      <c r="K65" s="9"/>
    </row>
    <row r="66" spans="1:11" ht="24">
      <c r="A66" s="71">
        <f t="shared" si="3"/>
        <v>36</v>
      </c>
      <c r="B66" s="33" t="s">
        <v>322</v>
      </c>
      <c r="C66" s="10" t="s">
        <v>323</v>
      </c>
      <c r="D66" s="48">
        <v>40045</v>
      </c>
      <c r="E66" s="47">
        <v>40644</v>
      </c>
      <c r="F66" s="27">
        <v>241.2052</v>
      </c>
      <c r="G66" s="26" t="s">
        <v>239</v>
      </c>
      <c r="H66" s="21" t="s">
        <v>351</v>
      </c>
      <c r="I66" s="21" t="s">
        <v>658</v>
      </c>
      <c r="J66" s="26"/>
      <c r="K66" s="9"/>
    </row>
    <row r="67" spans="1:11" ht="36">
      <c r="A67" s="71">
        <f t="shared" si="3"/>
        <v>37</v>
      </c>
      <c r="B67" s="33" t="s">
        <v>629</v>
      </c>
      <c r="C67" s="10" t="s">
        <v>277</v>
      </c>
      <c r="D67" s="48">
        <v>40002</v>
      </c>
      <c r="E67" s="47">
        <v>40646</v>
      </c>
      <c r="F67" s="27">
        <v>1113.0232</v>
      </c>
      <c r="G67" s="26" t="s">
        <v>129</v>
      </c>
      <c r="H67" s="21" t="s">
        <v>351</v>
      </c>
      <c r="I67" s="21" t="s">
        <v>397</v>
      </c>
      <c r="J67" s="26"/>
      <c r="K67" s="9"/>
    </row>
    <row r="68" spans="1:11" ht="24">
      <c r="A68" s="71">
        <f t="shared" si="3"/>
        <v>38</v>
      </c>
      <c r="B68" s="33" t="s">
        <v>282</v>
      </c>
      <c r="C68" s="10" t="s">
        <v>323</v>
      </c>
      <c r="D68" s="48">
        <v>40058</v>
      </c>
      <c r="E68" s="47">
        <v>40646</v>
      </c>
      <c r="F68" s="27">
        <v>100.0496</v>
      </c>
      <c r="G68" s="26" t="s">
        <v>302</v>
      </c>
      <c r="H68" s="21" t="s">
        <v>424</v>
      </c>
      <c r="I68" s="21" t="s">
        <v>283</v>
      </c>
      <c r="J68" s="26"/>
      <c r="K68" s="9"/>
    </row>
    <row r="69" spans="1:11" ht="36">
      <c r="A69" s="71">
        <f t="shared" si="3"/>
        <v>39</v>
      </c>
      <c r="B69" s="33" t="s">
        <v>165</v>
      </c>
      <c r="C69" s="10" t="s">
        <v>37</v>
      </c>
      <c r="D69" s="48">
        <v>40136</v>
      </c>
      <c r="E69" s="47">
        <v>40646</v>
      </c>
      <c r="F69" s="27">
        <v>673.911</v>
      </c>
      <c r="G69" s="26" t="s">
        <v>238</v>
      </c>
      <c r="H69" s="21" t="s">
        <v>590</v>
      </c>
      <c r="I69" s="21" t="s">
        <v>164</v>
      </c>
      <c r="J69" s="26"/>
      <c r="K69" s="9"/>
    </row>
    <row r="70" spans="1:11" ht="24">
      <c r="A70" s="71">
        <f t="shared" si="3"/>
        <v>40</v>
      </c>
      <c r="B70" s="111" t="s">
        <v>684</v>
      </c>
      <c r="C70" s="88" t="s">
        <v>682</v>
      </c>
      <c r="D70" s="112">
        <v>40017</v>
      </c>
      <c r="E70" s="96">
        <v>40652</v>
      </c>
      <c r="F70" s="113">
        <v>910.6718</v>
      </c>
      <c r="G70" s="87" t="s">
        <v>130</v>
      </c>
      <c r="H70" s="114" t="s">
        <v>351</v>
      </c>
      <c r="I70" s="114" t="s">
        <v>397</v>
      </c>
      <c r="J70" s="87"/>
      <c r="K70" s="56"/>
    </row>
    <row r="71" spans="1:11" ht="24">
      <c r="A71" s="71">
        <f t="shared" si="3"/>
        <v>41</v>
      </c>
      <c r="B71" s="33" t="s">
        <v>158</v>
      </c>
      <c r="C71" s="10" t="s">
        <v>580</v>
      </c>
      <c r="D71" s="38">
        <v>39406</v>
      </c>
      <c r="E71" s="96">
        <v>40659</v>
      </c>
      <c r="F71" s="34">
        <v>1096.4844</v>
      </c>
      <c r="G71" s="26" t="s">
        <v>556</v>
      </c>
      <c r="H71" s="9" t="s">
        <v>590</v>
      </c>
      <c r="I71" s="26" t="s">
        <v>613</v>
      </c>
      <c r="J71" s="26"/>
      <c r="K71" s="9"/>
    </row>
    <row r="72" spans="1:11" ht="36">
      <c r="A72" s="71">
        <f t="shared" si="3"/>
        <v>42</v>
      </c>
      <c r="B72" s="33" t="s">
        <v>484</v>
      </c>
      <c r="C72" s="10" t="s">
        <v>42</v>
      </c>
      <c r="D72" s="48">
        <v>40115</v>
      </c>
      <c r="E72" s="96">
        <v>40660</v>
      </c>
      <c r="F72" s="27">
        <v>2235.391</v>
      </c>
      <c r="G72" s="26" t="s">
        <v>511</v>
      </c>
      <c r="H72" s="21" t="s">
        <v>590</v>
      </c>
      <c r="I72" s="21" t="s">
        <v>485</v>
      </c>
      <c r="J72" s="26"/>
      <c r="K72" s="9"/>
    </row>
    <row r="73" spans="1:11" ht="24">
      <c r="A73" s="71">
        <f t="shared" si="3"/>
        <v>43</v>
      </c>
      <c r="B73" s="33" t="s">
        <v>419</v>
      </c>
      <c r="C73" s="10" t="s">
        <v>244</v>
      </c>
      <c r="D73" s="38">
        <v>39044</v>
      </c>
      <c r="E73" s="47">
        <v>40666</v>
      </c>
      <c r="F73" s="34">
        <v>866.2095</v>
      </c>
      <c r="G73" s="26" t="s">
        <v>740</v>
      </c>
      <c r="H73" s="9" t="s">
        <v>351</v>
      </c>
      <c r="I73" s="26" t="s">
        <v>736</v>
      </c>
      <c r="J73" s="35"/>
      <c r="K73" s="9"/>
    </row>
    <row r="74" spans="1:11" ht="24">
      <c r="A74" s="71">
        <f t="shared" si="3"/>
        <v>44</v>
      </c>
      <c r="B74" s="33" t="s">
        <v>550</v>
      </c>
      <c r="C74" s="10" t="s">
        <v>579</v>
      </c>
      <c r="D74" s="48">
        <v>40287</v>
      </c>
      <c r="E74" s="47">
        <v>40666</v>
      </c>
      <c r="F74" s="27">
        <v>928.0739</v>
      </c>
      <c r="G74" s="26" t="s">
        <v>309</v>
      </c>
      <c r="H74" s="21" t="s">
        <v>590</v>
      </c>
      <c r="I74" s="21" t="s">
        <v>310</v>
      </c>
      <c r="J74" s="26"/>
      <c r="K74" s="9"/>
    </row>
    <row r="75" spans="1:11" ht="24">
      <c r="A75" s="71">
        <f t="shared" si="3"/>
        <v>45</v>
      </c>
      <c r="B75" s="33" t="s">
        <v>552</v>
      </c>
      <c r="C75" s="10" t="s">
        <v>579</v>
      </c>
      <c r="D75" s="48">
        <v>40288</v>
      </c>
      <c r="E75" s="47">
        <v>40666</v>
      </c>
      <c r="F75" s="27">
        <v>1994.3439</v>
      </c>
      <c r="G75" s="26" t="s">
        <v>311</v>
      </c>
      <c r="H75" s="21" t="s">
        <v>590</v>
      </c>
      <c r="I75" s="21" t="s">
        <v>310</v>
      </c>
      <c r="J75" s="26"/>
      <c r="K75" s="9"/>
    </row>
    <row r="76" spans="1:11" ht="24">
      <c r="A76" s="71">
        <f t="shared" si="3"/>
        <v>46</v>
      </c>
      <c r="B76" s="33" t="s">
        <v>479</v>
      </c>
      <c r="C76" s="10" t="s">
        <v>323</v>
      </c>
      <c r="D76" s="48">
        <v>40107</v>
      </c>
      <c r="E76" s="47">
        <v>40675</v>
      </c>
      <c r="F76" s="27">
        <v>556.9962</v>
      </c>
      <c r="G76" s="26" t="s">
        <v>350</v>
      </c>
      <c r="H76" s="21" t="s">
        <v>351</v>
      </c>
      <c r="I76" s="21" t="s">
        <v>480</v>
      </c>
      <c r="J76" s="26"/>
      <c r="K76" s="9"/>
    </row>
    <row r="77" spans="1:11" ht="24">
      <c r="A77" s="71">
        <f t="shared" si="3"/>
        <v>47</v>
      </c>
      <c r="B77" s="33" t="s">
        <v>76</v>
      </c>
      <c r="C77" s="10" t="s">
        <v>577</v>
      </c>
      <c r="D77" s="48">
        <v>40182</v>
      </c>
      <c r="E77" s="47">
        <v>40675</v>
      </c>
      <c r="F77" s="27">
        <v>4784.4566</v>
      </c>
      <c r="G77" s="26" t="s">
        <v>600</v>
      </c>
      <c r="H77" s="21" t="s">
        <v>351</v>
      </c>
      <c r="I77" s="21" t="s">
        <v>418</v>
      </c>
      <c r="J77" s="26"/>
      <c r="K77" s="9"/>
    </row>
    <row r="78" spans="1:11" ht="12.75">
      <c r="A78" s="71">
        <f t="shared" si="3"/>
        <v>48</v>
      </c>
      <c r="B78" s="33" t="s">
        <v>465</v>
      </c>
      <c r="C78" s="10" t="s">
        <v>23</v>
      </c>
      <c r="D78" s="48">
        <v>40156</v>
      </c>
      <c r="E78" s="47">
        <v>40681</v>
      </c>
      <c r="F78" s="27">
        <v>1199.08888</v>
      </c>
      <c r="G78" s="26" t="s">
        <v>52</v>
      </c>
      <c r="H78" s="21" t="s">
        <v>424</v>
      </c>
      <c r="I78" s="21" t="s">
        <v>501</v>
      </c>
      <c r="J78" s="26"/>
      <c r="K78" s="9"/>
    </row>
    <row r="79" spans="1:11" ht="24">
      <c r="A79" s="71">
        <f t="shared" si="3"/>
        <v>49</v>
      </c>
      <c r="B79" s="33" t="s">
        <v>195</v>
      </c>
      <c r="C79" s="9" t="s">
        <v>572</v>
      </c>
      <c r="D79" s="38">
        <v>35972</v>
      </c>
      <c r="E79" s="47">
        <v>40686</v>
      </c>
      <c r="F79" s="34">
        <v>1431.3374</v>
      </c>
      <c r="G79" s="26" t="s">
        <v>217</v>
      </c>
      <c r="H79" s="9" t="s">
        <v>351</v>
      </c>
      <c r="I79" s="26" t="s">
        <v>99</v>
      </c>
      <c r="J79" s="35"/>
      <c r="K79" s="9"/>
    </row>
    <row r="80" spans="1:11" ht="24">
      <c r="A80" s="71">
        <f t="shared" si="3"/>
        <v>50</v>
      </c>
      <c r="B80" s="33" t="s">
        <v>145</v>
      </c>
      <c r="C80" s="10" t="s">
        <v>575</v>
      </c>
      <c r="D80" s="48">
        <v>40099</v>
      </c>
      <c r="E80" s="47">
        <v>40687</v>
      </c>
      <c r="F80" s="27">
        <v>2946.1735</v>
      </c>
      <c r="G80" s="26" t="s">
        <v>657</v>
      </c>
      <c r="H80" s="21" t="s">
        <v>424</v>
      </c>
      <c r="I80" s="21" t="s">
        <v>378</v>
      </c>
      <c r="J80" s="58"/>
      <c r="K80" s="9"/>
    </row>
    <row r="81" spans="1:11" ht="24">
      <c r="A81" s="71">
        <f t="shared" si="3"/>
        <v>51</v>
      </c>
      <c r="B81" s="33" t="s">
        <v>551</v>
      </c>
      <c r="C81" s="10" t="s">
        <v>579</v>
      </c>
      <c r="D81" s="48">
        <v>40287</v>
      </c>
      <c r="E81" s="47">
        <v>40687</v>
      </c>
      <c r="F81" s="27">
        <v>1318.7287</v>
      </c>
      <c r="G81" s="26" t="s">
        <v>309</v>
      </c>
      <c r="H81" s="21" t="s">
        <v>590</v>
      </c>
      <c r="I81" s="21" t="s">
        <v>310</v>
      </c>
      <c r="J81" s="26"/>
      <c r="K81" s="9"/>
    </row>
    <row r="82" spans="1:11" ht="36">
      <c r="A82" s="71">
        <f t="shared" si="3"/>
        <v>52</v>
      </c>
      <c r="B82" s="116" t="s">
        <v>700</v>
      </c>
      <c r="C82" s="117" t="s">
        <v>695</v>
      </c>
      <c r="D82" s="118">
        <v>39555</v>
      </c>
      <c r="E82" s="153">
        <v>40695</v>
      </c>
      <c r="F82" s="119">
        <v>19472.2593</v>
      </c>
      <c r="G82" s="157" t="s">
        <v>462</v>
      </c>
      <c r="H82" s="117" t="s">
        <v>590</v>
      </c>
      <c r="I82" s="117" t="s">
        <v>723</v>
      </c>
      <c r="J82" s="120"/>
      <c r="K82" s="117"/>
    </row>
    <row r="83" spans="1:11" ht="24">
      <c r="A83" s="71">
        <f t="shared" si="3"/>
        <v>53</v>
      </c>
      <c r="B83" s="33" t="s">
        <v>196</v>
      </c>
      <c r="C83" s="9" t="s">
        <v>106</v>
      </c>
      <c r="D83" s="38">
        <v>36074</v>
      </c>
      <c r="E83" s="47">
        <v>40702</v>
      </c>
      <c r="F83" s="34">
        <v>1478.2309</v>
      </c>
      <c r="G83" s="26" t="s">
        <v>218</v>
      </c>
      <c r="H83" s="9" t="s">
        <v>351</v>
      </c>
      <c r="I83" s="26" t="s">
        <v>616</v>
      </c>
      <c r="J83" s="35"/>
      <c r="K83" s="9"/>
    </row>
    <row r="84" spans="1:11" ht="24">
      <c r="A84" s="71">
        <f t="shared" si="3"/>
        <v>54</v>
      </c>
      <c r="B84" s="33" t="s">
        <v>614</v>
      </c>
      <c r="C84" s="10" t="s">
        <v>420</v>
      </c>
      <c r="D84" s="38">
        <v>37581</v>
      </c>
      <c r="E84" s="47">
        <v>40708</v>
      </c>
      <c r="F84" s="34">
        <v>421.1397</v>
      </c>
      <c r="G84" s="151" t="s">
        <v>238</v>
      </c>
      <c r="H84" s="9" t="s">
        <v>590</v>
      </c>
      <c r="I84" s="26" t="s">
        <v>437</v>
      </c>
      <c r="J84" s="35"/>
      <c r="K84" s="9"/>
    </row>
    <row r="85" spans="1:11" ht="48">
      <c r="A85" s="71">
        <f t="shared" si="3"/>
        <v>55</v>
      </c>
      <c r="B85" s="33" t="s">
        <v>5</v>
      </c>
      <c r="C85" s="10" t="s">
        <v>701</v>
      </c>
      <c r="D85" s="38">
        <v>38779</v>
      </c>
      <c r="E85" s="47">
        <v>40710</v>
      </c>
      <c r="F85" s="34">
        <v>14447.3291</v>
      </c>
      <c r="G85" s="26" t="s">
        <v>147</v>
      </c>
      <c r="H85" s="9" t="s">
        <v>351</v>
      </c>
      <c r="I85" s="26" t="s">
        <v>200</v>
      </c>
      <c r="J85" s="26" t="s">
        <v>38</v>
      </c>
      <c r="K85" s="9"/>
    </row>
    <row r="86" spans="1:11" ht="24">
      <c r="A86" s="71">
        <f t="shared" si="3"/>
        <v>56</v>
      </c>
      <c r="B86" s="33" t="s">
        <v>157</v>
      </c>
      <c r="C86" s="10" t="s">
        <v>390</v>
      </c>
      <c r="D86" s="38">
        <v>39406</v>
      </c>
      <c r="E86" s="47">
        <v>40717</v>
      </c>
      <c r="F86" s="34">
        <v>590.4214</v>
      </c>
      <c r="G86" s="26" t="s">
        <v>224</v>
      </c>
      <c r="H86" s="9" t="s">
        <v>590</v>
      </c>
      <c r="I86" s="26" t="s">
        <v>613</v>
      </c>
      <c r="J86" s="26"/>
      <c r="K86" s="9"/>
    </row>
    <row r="87" spans="1:11" ht="24">
      <c r="A87" s="71">
        <f t="shared" si="3"/>
        <v>57</v>
      </c>
      <c r="B87" s="33" t="s">
        <v>339</v>
      </c>
      <c r="C87" s="10" t="s">
        <v>290</v>
      </c>
      <c r="D87" s="48">
        <v>39954</v>
      </c>
      <c r="E87" s="47">
        <v>40765</v>
      </c>
      <c r="F87" s="27">
        <v>1102.419</v>
      </c>
      <c r="G87" s="26" t="s">
        <v>607</v>
      </c>
      <c r="H87" s="21" t="s">
        <v>424</v>
      </c>
      <c r="I87" s="21" t="s">
        <v>112</v>
      </c>
      <c r="J87" s="26"/>
      <c r="K87" s="9"/>
    </row>
    <row r="88" spans="1:11" ht="24">
      <c r="A88" s="71">
        <f t="shared" si="3"/>
        <v>58</v>
      </c>
      <c r="B88" s="33" t="s">
        <v>509</v>
      </c>
      <c r="C88" s="10" t="s">
        <v>37</v>
      </c>
      <c r="D88" s="48">
        <v>39757</v>
      </c>
      <c r="E88" s="47">
        <v>40770</v>
      </c>
      <c r="F88" s="27">
        <v>758.1259</v>
      </c>
      <c r="G88" s="26" t="s">
        <v>238</v>
      </c>
      <c r="H88" s="26" t="s">
        <v>590</v>
      </c>
      <c r="I88" s="21" t="s">
        <v>222</v>
      </c>
      <c r="J88" s="26"/>
      <c r="K88" s="9"/>
    </row>
    <row r="89" spans="1:11" ht="48">
      <c r="A89" s="71">
        <f t="shared" si="3"/>
        <v>59</v>
      </c>
      <c r="B89" s="33" t="s">
        <v>564</v>
      </c>
      <c r="C89" s="10" t="s">
        <v>580</v>
      </c>
      <c r="D89" s="48">
        <v>40410</v>
      </c>
      <c r="E89" s="47">
        <v>40819</v>
      </c>
      <c r="F89" s="27">
        <v>3822.4324</v>
      </c>
      <c r="G89" s="26" t="s">
        <v>565</v>
      </c>
      <c r="H89" s="21" t="s">
        <v>424</v>
      </c>
      <c r="I89" s="21" t="s">
        <v>421</v>
      </c>
      <c r="J89" s="26"/>
      <c r="K89" s="9"/>
    </row>
    <row r="90" spans="1:11" ht="48">
      <c r="A90" s="71">
        <f t="shared" si="3"/>
        <v>60</v>
      </c>
      <c r="B90" s="33" t="s">
        <v>159</v>
      </c>
      <c r="C90" s="10" t="s">
        <v>290</v>
      </c>
      <c r="D90" s="38">
        <v>39511</v>
      </c>
      <c r="E90" s="47">
        <v>40819</v>
      </c>
      <c r="F90" s="34">
        <v>1661.0665</v>
      </c>
      <c r="G90" s="26" t="s">
        <v>450</v>
      </c>
      <c r="H90" s="9" t="s">
        <v>424</v>
      </c>
      <c r="I90" s="26" t="s">
        <v>70</v>
      </c>
      <c r="J90" s="26"/>
      <c r="K90" s="9"/>
    </row>
    <row r="91" spans="1:11" ht="24.75" thickBot="1">
      <c r="A91" s="71">
        <f t="shared" si="3"/>
        <v>61</v>
      </c>
      <c r="B91" s="33" t="s">
        <v>456</v>
      </c>
      <c r="C91" s="10" t="s">
        <v>457</v>
      </c>
      <c r="D91" s="48">
        <v>40479</v>
      </c>
      <c r="E91" s="101"/>
      <c r="F91" s="27">
        <v>1569.1134</v>
      </c>
      <c r="G91" s="26" t="s">
        <v>458</v>
      </c>
      <c r="H91" s="21" t="s">
        <v>424</v>
      </c>
      <c r="I91" s="21" t="s">
        <v>459</v>
      </c>
      <c r="J91" s="26"/>
      <c r="K91" s="9"/>
    </row>
    <row r="92" spans="1:11" ht="14.25" thickBot="1" thickTop="1">
      <c r="A92" s="37"/>
      <c r="B92" s="89"/>
      <c r="C92" s="86" t="s">
        <v>624</v>
      </c>
      <c r="D92" s="98"/>
      <c r="E92" s="91"/>
      <c r="F92" s="97">
        <f>SUM(F31:F86)</f>
        <v>133041.15898</v>
      </c>
      <c r="G92" s="99"/>
      <c r="H92" s="99"/>
      <c r="I92" s="94"/>
      <c r="J92" s="84"/>
      <c r="K92" s="100"/>
    </row>
    <row r="93" spans="1:11" ht="13.5" thickTop="1">
      <c r="A93" s="2"/>
      <c r="B93" s="62"/>
      <c r="C93" s="70"/>
      <c r="D93" s="68"/>
      <c r="E93" s="7"/>
      <c r="F93" s="107">
        <f>F25+F92</f>
        <v>160685.36388</v>
      </c>
      <c r="G93" s="59"/>
      <c r="H93" s="59"/>
      <c r="I93" s="66"/>
      <c r="J93" s="44"/>
      <c r="K93" s="108"/>
    </row>
    <row r="94" spans="2:11" ht="15">
      <c r="B94" s="4" t="s">
        <v>133</v>
      </c>
      <c r="C94" s="44"/>
      <c r="D94" s="7"/>
      <c r="E94" s="49"/>
      <c r="F94" s="63"/>
      <c r="G94" s="64"/>
      <c r="H94" s="65"/>
      <c r="I94" s="64"/>
      <c r="J94" s="66"/>
      <c r="K94" s="59"/>
    </row>
    <row r="95" spans="2:11" ht="15">
      <c r="B95" s="4" t="s">
        <v>587</v>
      </c>
      <c r="C95" s="44"/>
      <c r="D95" s="7"/>
      <c r="E95" s="49"/>
      <c r="F95" s="63"/>
      <c r="G95" s="64"/>
      <c r="H95" s="65"/>
      <c r="I95" s="64"/>
      <c r="J95" s="66"/>
      <c r="K95" s="59"/>
    </row>
    <row r="96" spans="1:11" ht="12.75">
      <c r="A96" s="161" t="s">
        <v>446</v>
      </c>
      <c r="B96" s="159" t="s">
        <v>316</v>
      </c>
      <c r="C96" s="163" t="s">
        <v>738</v>
      </c>
      <c r="D96" s="163" t="s">
        <v>403</v>
      </c>
      <c r="E96" s="174" t="s">
        <v>445</v>
      </c>
      <c r="F96" s="159" t="s">
        <v>461</v>
      </c>
      <c r="G96" s="159" t="s">
        <v>349</v>
      </c>
      <c r="H96" s="159"/>
      <c r="I96" s="159" t="s">
        <v>568</v>
      </c>
      <c r="J96" s="159" t="s">
        <v>739</v>
      </c>
      <c r="K96" s="159" t="s">
        <v>116</v>
      </c>
    </row>
    <row r="97" spans="1:11" ht="12.75">
      <c r="A97" s="162"/>
      <c r="B97" s="160"/>
      <c r="C97" s="160"/>
      <c r="D97" s="160"/>
      <c r="E97" s="175"/>
      <c r="F97" s="160"/>
      <c r="G97" s="159" t="s">
        <v>438</v>
      </c>
      <c r="H97" s="159" t="s">
        <v>117</v>
      </c>
      <c r="I97" s="160"/>
      <c r="J97" s="160"/>
      <c r="K97" s="160"/>
    </row>
    <row r="98" spans="1:11" ht="12.75">
      <c r="A98" s="176"/>
      <c r="B98" s="172"/>
      <c r="C98" s="172"/>
      <c r="D98" s="172"/>
      <c r="E98" s="172"/>
      <c r="F98" s="172"/>
      <c r="G98" s="159"/>
      <c r="H98" s="159"/>
      <c r="I98" s="172"/>
      <c r="J98" s="172"/>
      <c r="K98" s="172"/>
    </row>
    <row r="99" spans="1:14" ht="36">
      <c r="A99" s="71">
        <v>1</v>
      </c>
      <c r="B99" s="33" t="s">
        <v>569</v>
      </c>
      <c r="C99" s="10" t="s">
        <v>44</v>
      </c>
      <c r="D99" s="38">
        <v>39496</v>
      </c>
      <c r="E99" s="47">
        <v>40938</v>
      </c>
      <c r="F99" s="34">
        <v>624.0332</v>
      </c>
      <c r="G99" s="26" t="s">
        <v>224</v>
      </c>
      <c r="H99" s="9" t="s">
        <v>590</v>
      </c>
      <c r="I99" s="26" t="s">
        <v>79</v>
      </c>
      <c r="J99" s="26"/>
      <c r="K99" s="9" t="s">
        <v>537</v>
      </c>
      <c r="N99">
        <v>1</v>
      </c>
    </row>
    <row r="100" spans="1:11" ht="15">
      <c r="A100" s="2"/>
      <c r="B100" s="4"/>
      <c r="C100" s="44"/>
      <c r="D100" s="7"/>
      <c r="E100" s="49"/>
      <c r="F100" s="63"/>
      <c r="G100" s="64"/>
      <c r="H100" s="65"/>
      <c r="I100" s="64"/>
      <c r="J100" s="66"/>
      <c r="K100" s="59"/>
    </row>
    <row r="101" spans="2:11" ht="15">
      <c r="B101" s="4" t="s">
        <v>583</v>
      </c>
      <c r="C101" s="44"/>
      <c r="D101" s="7"/>
      <c r="E101" s="49"/>
      <c r="F101" s="63"/>
      <c r="G101" s="64"/>
      <c r="H101" s="65"/>
      <c r="I101" s="64"/>
      <c r="J101" s="66"/>
      <c r="K101" s="59"/>
    </row>
    <row r="102" spans="1:11" ht="12.75">
      <c r="A102" s="161" t="s">
        <v>446</v>
      </c>
      <c r="B102" s="159" t="s">
        <v>316</v>
      </c>
      <c r="C102" s="163" t="s">
        <v>738</v>
      </c>
      <c r="D102" s="163" t="s">
        <v>403</v>
      </c>
      <c r="E102" s="163" t="s">
        <v>125</v>
      </c>
      <c r="F102" s="159" t="s">
        <v>461</v>
      </c>
      <c r="G102" s="159" t="s">
        <v>349</v>
      </c>
      <c r="H102" s="159"/>
      <c r="I102" s="159" t="s">
        <v>568</v>
      </c>
      <c r="J102" s="159" t="s">
        <v>739</v>
      </c>
      <c r="K102" s="159" t="s">
        <v>116</v>
      </c>
    </row>
    <row r="103" spans="1:11" ht="12.75">
      <c r="A103" s="162"/>
      <c r="B103" s="160"/>
      <c r="C103" s="160"/>
      <c r="D103" s="160"/>
      <c r="E103" s="160"/>
      <c r="F103" s="160"/>
      <c r="G103" s="159" t="s">
        <v>438</v>
      </c>
      <c r="H103" s="159" t="s">
        <v>117</v>
      </c>
      <c r="I103" s="160"/>
      <c r="J103" s="160"/>
      <c r="K103" s="160"/>
    </row>
    <row r="104" spans="1:11" ht="19.5" customHeight="1">
      <c r="A104" s="176"/>
      <c r="B104" s="172"/>
      <c r="C104" s="172"/>
      <c r="D104" s="172"/>
      <c r="E104" s="172"/>
      <c r="F104" s="172"/>
      <c r="G104" s="159"/>
      <c r="H104" s="159"/>
      <c r="I104" s="172"/>
      <c r="J104" s="172"/>
      <c r="K104" s="172"/>
    </row>
    <row r="105" spans="1:11" ht="24">
      <c r="A105" s="71">
        <v>1</v>
      </c>
      <c r="B105" s="10" t="s">
        <v>615</v>
      </c>
      <c r="C105" s="10" t="s">
        <v>420</v>
      </c>
      <c r="D105" s="38">
        <v>37623</v>
      </c>
      <c r="E105" s="50">
        <v>40163</v>
      </c>
      <c r="F105" s="34">
        <v>2513.6678</v>
      </c>
      <c r="G105" s="12" t="s">
        <v>178</v>
      </c>
      <c r="H105" s="13" t="s">
        <v>590</v>
      </c>
      <c r="I105" s="10" t="s">
        <v>247</v>
      </c>
      <c r="J105" s="11"/>
      <c r="K105" s="20"/>
    </row>
    <row r="106" spans="1:11" ht="36">
      <c r="A106" s="71">
        <f aca="true" t="shared" si="4" ref="A106:A114">A105+1</f>
        <v>2</v>
      </c>
      <c r="B106" s="10" t="s">
        <v>649</v>
      </c>
      <c r="C106" s="10" t="s">
        <v>414</v>
      </c>
      <c r="D106" s="38">
        <v>38883</v>
      </c>
      <c r="E106" s="50">
        <v>39926</v>
      </c>
      <c r="F106" s="34">
        <v>6043.7091</v>
      </c>
      <c r="G106" s="12" t="s">
        <v>148</v>
      </c>
      <c r="H106" s="13" t="s">
        <v>351</v>
      </c>
      <c r="I106" s="10" t="s">
        <v>278</v>
      </c>
      <c r="J106" s="11"/>
      <c r="K106" s="20"/>
    </row>
    <row r="107" spans="1:11" ht="24">
      <c r="A107" s="71">
        <f t="shared" si="4"/>
        <v>3</v>
      </c>
      <c r="B107" s="10" t="s">
        <v>92</v>
      </c>
      <c r="C107" s="10" t="s">
        <v>93</v>
      </c>
      <c r="D107" s="48">
        <v>39636</v>
      </c>
      <c r="E107" s="50">
        <v>40148</v>
      </c>
      <c r="F107" s="27">
        <v>1253.774</v>
      </c>
      <c r="G107" s="12" t="s">
        <v>51</v>
      </c>
      <c r="H107" s="13" t="s">
        <v>590</v>
      </c>
      <c r="I107" s="10" t="s">
        <v>381</v>
      </c>
      <c r="J107" s="11"/>
      <c r="K107" s="20"/>
    </row>
    <row r="108" spans="1:11" ht="60">
      <c r="A108" s="71">
        <f t="shared" si="4"/>
        <v>4</v>
      </c>
      <c r="B108" s="33" t="s">
        <v>741</v>
      </c>
      <c r="C108" s="10" t="s">
        <v>72</v>
      </c>
      <c r="D108" s="48">
        <v>39738</v>
      </c>
      <c r="E108" s="50">
        <v>40176</v>
      </c>
      <c r="F108" s="27">
        <v>2025.3898</v>
      </c>
      <c r="G108" s="26" t="s">
        <v>235</v>
      </c>
      <c r="H108" s="21" t="s">
        <v>590</v>
      </c>
      <c r="I108" s="21" t="s">
        <v>596</v>
      </c>
      <c r="J108" s="11"/>
      <c r="K108" s="9" t="s">
        <v>407</v>
      </c>
    </row>
    <row r="109" spans="1:11" ht="24">
      <c r="A109" s="71">
        <f t="shared" si="4"/>
        <v>5</v>
      </c>
      <c r="B109" s="10" t="s">
        <v>182</v>
      </c>
      <c r="C109" s="10" t="s">
        <v>527</v>
      </c>
      <c r="D109" s="48">
        <v>39749</v>
      </c>
      <c r="E109" s="50">
        <v>40148</v>
      </c>
      <c r="F109" s="27">
        <v>2527.0296</v>
      </c>
      <c r="G109" s="12" t="s">
        <v>474</v>
      </c>
      <c r="H109" s="13" t="s">
        <v>351</v>
      </c>
      <c r="I109" s="10" t="s">
        <v>183</v>
      </c>
      <c r="J109" s="11"/>
      <c r="K109" s="20"/>
    </row>
    <row r="110" spans="1:11" ht="36">
      <c r="A110" s="71">
        <f t="shared" si="4"/>
        <v>6</v>
      </c>
      <c r="B110" s="10" t="s">
        <v>510</v>
      </c>
      <c r="C110" s="10" t="s">
        <v>57</v>
      </c>
      <c r="D110" s="48">
        <v>39763</v>
      </c>
      <c r="E110" s="50">
        <v>40114</v>
      </c>
      <c r="F110" s="27">
        <v>2184.5237</v>
      </c>
      <c r="G110" s="12" t="s">
        <v>337</v>
      </c>
      <c r="H110" s="13" t="s">
        <v>424</v>
      </c>
      <c r="I110" s="10" t="s">
        <v>223</v>
      </c>
      <c r="J110" s="11"/>
      <c r="K110" s="20"/>
    </row>
    <row r="111" spans="1:11" ht="24">
      <c r="A111" s="71">
        <f t="shared" si="4"/>
        <v>7</v>
      </c>
      <c r="B111" s="88" t="s">
        <v>633</v>
      </c>
      <c r="C111" s="88" t="s">
        <v>634</v>
      </c>
      <c r="D111" s="112">
        <v>39785</v>
      </c>
      <c r="E111" s="142">
        <v>40176</v>
      </c>
      <c r="F111" s="27">
        <v>759.1186</v>
      </c>
      <c r="G111" s="143" t="s">
        <v>422</v>
      </c>
      <c r="H111" s="144" t="s">
        <v>590</v>
      </c>
      <c r="I111" s="88" t="s">
        <v>737</v>
      </c>
      <c r="J111" s="145"/>
      <c r="K111" s="146"/>
    </row>
    <row r="112" spans="1:11" ht="24">
      <c r="A112" s="71">
        <f t="shared" si="4"/>
        <v>8</v>
      </c>
      <c r="B112" s="33" t="s">
        <v>294</v>
      </c>
      <c r="C112" s="10" t="s">
        <v>40</v>
      </c>
      <c r="D112" s="38">
        <v>39219</v>
      </c>
      <c r="E112" s="47">
        <v>40645</v>
      </c>
      <c r="F112" s="34">
        <v>417.7789</v>
      </c>
      <c r="G112" s="9" t="s">
        <v>0</v>
      </c>
      <c r="H112" s="9" t="s">
        <v>590</v>
      </c>
      <c r="I112" s="26" t="s">
        <v>201</v>
      </c>
      <c r="J112" s="35"/>
      <c r="K112" s="9" t="s">
        <v>46</v>
      </c>
    </row>
    <row r="113" spans="1:11" ht="36">
      <c r="A113" s="71">
        <f t="shared" si="4"/>
        <v>9</v>
      </c>
      <c r="B113" s="33" t="s">
        <v>295</v>
      </c>
      <c r="C113" s="10" t="s">
        <v>544</v>
      </c>
      <c r="D113" s="38">
        <v>39647</v>
      </c>
      <c r="E113" s="47">
        <v>40645</v>
      </c>
      <c r="F113" s="34">
        <v>2717.5448</v>
      </c>
      <c r="G113" s="9" t="s">
        <v>538</v>
      </c>
      <c r="H113" s="9" t="s">
        <v>351</v>
      </c>
      <c r="I113" s="26" t="s">
        <v>539</v>
      </c>
      <c r="J113" s="10" t="s">
        <v>356</v>
      </c>
      <c r="K113" s="9" t="s">
        <v>47</v>
      </c>
    </row>
    <row r="114" spans="1:11" ht="36.75" thickBot="1">
      <c r="A114" s="71">
        <f t="shared" si="4"/>
        <v>10</v>
      </c>
      <c r="B114" s="33" t="s">
        <v>308</v>
      </c>
      <c r="C114" s="10" t="s">
        <v>356</v>
      </c>
      <c r="D114" s="38">
        <v>39329</v>
      </c>
      <c r="E114" s="47">
        <v>40696</v>
      </c>
      <c r="F114" s="34">
        <v>458.0921</v>
      </c>
      <c r="G114" s="9" t="s">
        <v>712</v>
      </c>
      <c r="H114" s="9" t="s">
        <v>424</v>
      </c>
      <c r="I114" s="26" t="s">
        <v>84</v>
      </c>
      <c r="J114" s="26" t="s">
        <v>593</v>
      </c>
      <c r="K114" s="9"/>
    </row>
    <row r="115" spans="1:11" ht="14.25" thickBot="1" thickTop="1">
      <c r="A115" s="131"/>
      <c r="B115" s="147"/>
      <c r="C115" s="125"/>
      <c r="D115" s="127"/>
      <c r="E115" s="133"/>
      <c r="F115" s="136">
        <f>SUM(F105:F113)</f>
        <v>20442.5363</v>
      </c>
      <c r="G115" s="134"/>
      <c r="H115" s="135"/>
      <c r="I115" s="134"/>
      <c r="J115" s="130"/>
      <c r="K115" s="129"/>
    </row>
    <row r="116" spans="2:11" ht="15.75" thickTop="1">
      <c r="B116" s="4" t="s">
        <v>584</v>
      </c>
      <c r="C116" s="44"/>
      <c r="D116" s="7"/>
      <c r="E116" s="49"/>
      <c r="F116" s="63"/>
      <c r="G116" s="64"/>
      <c r="H116" s="65"/>
      <c r="I116" s="64"/>
      <c r="J116" s="66"/>
      <c r="K116" s="59"/>
    </row>
    <row r="117" spans="1:11" ht="12.75">
      <c r="A117" s="161" t="s">
        <v>446</v>
      </c>
      <c r="B117" s="159" t="s">
        <v>316</v>
      </c>
      <c r="C117" s="163" t="s">
        <v>738</v>
      </c>
      <c r="D117" s="163" t="s">
        <v>403</v>
      </c>
      <c r="E117" s="174" t="s">
        <v>581</v>
      </c>
      <c r="F117" s="159" t="s">
        <v>461</v>
      </c>
      <c r="G117" s="159" t="s">
        <v>349</v>
      </c>
      <c r="H117" s="159"/>
      <c r="I117" s="159" t="s">
        <v>568</v>
      </c>
      <c r="J117" s="159" t="s">
        <v>739</v>
      </c>
      <c r="K117" s="159" t="s">
        <v>116</v>
      </c>
    </row>
    <row r="118" spans="1:11" ht="12.75">
      <c r="A118" s="162"/>
      <c r="B118" s="160"/>
      <c r="C118" s="160"/>
      <c r="D118" s="160"/>
      <c r="E118" s="175"/>
      <c r="F118" s="160"/>
      <c r="G118" s="159" t="s">
        <v>438</v>
      </c>
      <c r="H118" s="159" t="s">
        <v>117</v>
      </c>
      <c r="I118" s="160"/>
      <c r="J118" s="160"/>
      <c r="K118" s="160"/>
    </row>
    <row r="119" spans="1:11" ht="12.75">
      <c r="A119" s="176"/>
      <c r="B119" s="172"/>
      <c r="C119" s="172"/>
      <c r="D119" s="172"/>
      <c r="E119" s="172"/>
      <c r="F119" s="172"/>
      <c r="G119" s="159"/>
      <c r="H119" s="159"/>
      <c r="I119" s="172"/>
      <c r="J119" s="172"/>
      <c r="K119" s="172"/>
    </row>
    <row r="120" spans="1:11" ht="84">
      <c r="A120" s="71">
        <f>A119+1</f>
        <v>1</v>
      </c>
      <c r="B120" s="33" t="s">
        <v>197</v>
      </c>
      <c r="C120" s="9" t="s">
        <v>134</v>
      </c>
      <c r="D120" s="38">
        <v>36447</v>
      </c>
      <c r="E120" s="47">
        <v>39575</v>
      </c>
      <c r="F120" s="34">
        <v>299.3874</v>
      </c>
      <c r="G120" s="9" t="s">
        <v>234</v>
      </c>
      <c r="H120" s="9" t="s">
        <v>590</v>
      </c>
      <c r="I120" s="26" t="s">
        <v>373</v>
      </c>
      <c r="J120" s="26" t="s">
        <v>338</v>
      </c>
      <c r="K120" s="9" t="s">
        <v>582</v>
      </c>
    </row>
    <row r="121" spans="1:11" ht="60">
      <c r="A121" s="71">
        <f>A120+1</f>
        <v>2</v>
      </c>
      <c r="B121" s="33" t="s">
        <v>22</v>
      </c>
      <c r="C121" s="10" t="s">
        <v>146</v>
      </c>
      <c r="D121" s="38">
        <v>39420</v>
      </c>
      <c r="E121" s="47">
        <v>40098</v>
      </c>
      <c r="F121" s="34">
        <v>2715.8077</v>
      </c>
      <c r="G121" s="9" t="s">
        <v>556</v>
      </c>
      <c r="H121" s="9" t="s">
        <v>590</v>
      </c>
      <c r="I121" s="26" t="s">
        <v>602</v>
      </c>
      <c r="J121" s="26"/>
      <c r="K121" s="9" t="s">
        <v>122</v>
      </c>
    </row>
    <row r="122" spans="1:11" ht="84.75" thickBot="1">
      <c r="A122" s="141">
        <f>A121+1</f>
        <v>3</v>
      </c>
      <c r="B122" s="111" t="s">
        <v>8</v>
      </c>
      <c r="C122" s="88" t="s">
        <v>533</v>
      </c>
      <c r="D122" s="57">
        <v>39610</v>
      </c>
      <c r="E122" s="137"/>
      <c r="F122" s="104">
        <v>299.3824</v>
      </c>
      <c r="G122" s="56" t="s">
        <v>422</v>
      </c>
      <c r="H122" s="56" t="s">
        <v>590</v>
      </c>
      <c r="I122" s="87" t="s">
        <v>596</v>
      </c>
      <c r="J122" s="87"/>
      <c r="K122" s="56" t="s">
        <v>109</v>
      </c>
    </row>
    <row r="123" spans="1:11" ht="14.25" thickBot="1" thickTop="1">
      <c r="A123" s="131"/>
      <c r="B123" s="147"/>
      <c r="C123" s="125"/>
      <c r="D123" s="127"/>
      <c r="E123" s="133"/>
      <c r="F123" s="136">
        <f>SUM(F120:F122)</f>
        <v>3314.5775</v>
      </c>
      <c r="G123" s="134"/>
      <c r="H123" s="135"/>
      <c r="I123" s="134"/>
      <c r="J123" s="130"/>
      <c r="K123" s="129"/>
    </row>
    <row r="124" spans="2:11" ht="15.75" thickTop="1">
      <c r="B124" s="4" t="s">
        <v>585</v>
      </c>
      <c r="C124" s="44"/>
      <c r="D124" s="7"/>
      <c r="E124" s="49"/>
      <c r="F124" s="63"/>
      <c r="G124" s="64"/>
      <c r="H124" s="65"/>
      <c r="I124" s="64"/>
      <c r="J124" s="66"/>
      <c r="K124" s="59"/>
    </row>
    <row r="125" spans="1:11" ht="12.75">
      <c r="A125" s="161" t="s">
        <v>446</v>
      </c>
      <c r="B125" s="159" t="s">
        <v>316</v>
      </c>
      <c r="C125" s="163" t="s">
        <v>738</v>
      </c>
      <c r="D125" s="163" t="s">
        <v>403</v>
      </c>
      <c r="E125" s="174" t="s">
        <v>586</v>
      </c>
      <c r="F125" s="159" t="s">
        <v>461</v>
      </c>
      <c r="G125" s="159" t="s">
        <v>349</v>
      </c>
      <c r="H125" s="159"/>
      <c r="I125" s="159" t="s">
        <v>568</v>
      </c>
      <c r="J125" s="159" t="s">
        <v>739</v>
      </c>
      <c r="K125" s="159" t="s">
        <v>116</v>
      </c>
    </row>
    <row r="126" spans="1:11" ht="12.75">
      <c r="A126" s="162"/>
      <c r="B126" s="160"/>
      <c r="C126" s="160"/>
      <c r="D126" s="160"/>
      <c r="E126" s="175"/>
      <c r="F126" s="160"/>
      <c r="G126" s="159" t="s">
        <v>438</v>
      </c>
      <c r="H126" s="159" t="s">
        <v>117</v>
      </c>
      <c r="I126" s="160"/>
      <c r="J126" s="160"/>
      <c r="K126" s="160"/>
    </row>
    <row r="127" spans="1:11" ht="12.75">
      <c r="A127" s="176"/>
      <c r="B127" s="172"/>
      <c r="C127" s="172"/>
      <c r="D127" s="172"/>
      <c r="E127" s="172"/>
      <c r="F127" s="172"/>
      <c r="G127" s="159"/>
      <c r="H127" s="159"/>
      <c r="I127" s="172"/>
      <c r="J127" s="172"/>
      <c r="K127" s="172"/>
    </row>
    <row r="128" spans="1:11" ht="48">
      <c r="A128" s="71">
        <v>1</v>
      </c>
      <c r="B128" s="33" t="s">
        <v>742</v>
      </c>
      <c r="C128" s="10" t="s">
        <v>329</v>
      </c>
      <c r="D128" s="48">
        <v>39672</v>
      </c>
      <c r="E128" s="38">
        <v>40462</v>
      </c>
      <c r="F128" s="27">
        <v>1671.4328</v>
      </c>
      <c r="G128" s="21" t="s">
        <v>710</v>
      </c>
      <c r="H128" s="21" t="s">
        <v>590</v>
      </c>
      <c r="I128" s="21" t="s">
        <v>153</v>
      </c>
      <c r="J128" s="26"/>
      <c r="K128" s="10" t="s">
        <v>716</v>
      </c>
    </row>
    <row r="129" spans="1:11" ht="48">
      <c r="A129" s="71">
        <f aca="true" t="shared" si="5" ref="A129:A137">A128+1</f>
        <v>2</v>
      </c>
      <c r="B129" s="33" t="s">
        <v>228</v>
      </c>
      <c r="C129" s="10" t="s">
        <v>229</v>
      </c>
      <c r="D129" s="38">
        <v>39307</v>
      </c>
      <c r="E129" s="38">
        <v>40469</v>
      </c>
      <c r="F129" s="34">
        <v>832.6379</v>
      </c>
      <c r="G129" s="9" t="s">
        <v>232</v>
      </c>
      <c r="H129" s="9" t="s">
        <v>424</v>
      </c>
      <c r="I129" s="26" t="s">
        <v>233</v>
      </c>
      <c r="J129" s="35"/>
      <c r="K129" s="9" t="s">
        <v>542</v>
      </c>
    </row>
    <row r="130" spans="1:11" ht="72">
      <c r="A130" s="71">
        <f t="shared" si="5"/>
        <v>3</v>
      </c>
      <c r="B130" s="33" t="s">
        <v>191</v>
      </c>
      <c r="C130" s="10" t="s">
        <v>557</v>
      </c>
      <c r="D130" s="38">
        <v>39359</v>
      </c>
      <c r="E130" s="38">
        <v>40469</v>
      </c>
      <c r="F130" s="34">
        <v>1582.4194</v>
      </c>
      <c r="G130" s="9" t="s">
        <v>367</v>
      </c>
      <c r="H130" s="9" t="s">
        <v>351</v>
      </c>
      <c r="I130" s="26" t="s">
        <v>397</v>
      </c>
      <c r="J130" s="26"/>
      <c r="K130" s="9" t="s">
        <v>717</v>
      </c>
    </row>
    <row r="131" spans="1:11" ht="48">
      <c r="A131" s="71">
        <f t="shared" si="5"/>
        <v>4</v>
      </c>
      <c r="B131" s="33" t="s">
        <v>55</v>
      </c>
      <c r="C131" s="10" t="s">
        <v>650</v>
      </c>
      <c r="D131" s="48">
        <v>40126</v>
      </c>
      <c r="E131" s="47">
        <v>40518</v>
      </c>
      <c r="F131" s="27">
        <v>1176.7616</v>
      </c>
      <c r="G131" s="9" t="s">
        <v>360</v>
      </c>
      <c r="H131" s="21" t="s">
        <v>351</v>
      </c>
      <c r="I131" s="21" t="s">
        <v>361</v>
      </c>
      <c r="J131" s="26"/>
      <c r="K131" s="9" t="s">
        <v>254</v>
      </c>
    </row>
    <row r="132" spans="1:11" ht="48">
      <c r="A132" s="71">
        <f t="shared" si="5"/>
        <v>5</v>
      </c>
      <c r="B132" s="33" t="s">
        <v>545</v>
      </c>
      <c r="C132" s="10" t="s">
        <v>96</v>
      </c>
      <c r="D132" s="38">
        <v>39534</v>
      </c>
      <c r="E132" s="47">
        <v>40521</v>
      </c>
      <c r="F132" s="34">
        <v>839.7629</v>
      </c>
      <c r="G132" s="9" t="s">
        <v>451</v>
      </c>
      <c r="H132" s="9" t="s">
        <v>424</v>
      </c>
      <c r="I132" s="26" t="s">
        <v>240</v>
      </c>
      <c r="J132" s="26"/>
      <c r="K132" s="10" t="s">
        <v>255</v>
      </c>
    </row>
    <row r="133" spans="1:11" ht="48">
      <c r="A133" s="71">
        <f t="shared" si="5"/>
        <v>6</v>
      </c>
      <c r="B133" s="103" t="s">
        <v>683</v>
      </c>
      <c r="C133" s="56" t="s">
        <v>696</v>
      </c>
      <c r="D133" s="57">
        <v>39563</v>
      </c>
      <c r="E133" s="79">
        <v>40535</v>
      </c>
      <c r="F133" s="104">
        <v>1143.7421</v>
      </c>
      <c r="G133" s="105" t="s">
        <v>71</v>
      </c>
      <c r="H133" s="56" t="s">
        <v>590</v>
      </c>
      <c r="I133" s="56" t="s">
        <v>724</v>
      </c>
      <c r="J133" s="66"/>
      <c r="K133" s="88" t="s">
        <v>541</v>
      </c>
    </row>
    <row r="134" spans="1:11" ht="72">
      <c r="A134" s="71">
        <f t="shared" si="5"/>
        <v>7</v>
      </c>
      <c r="B134" s="33" t="s">
        <v>698</v>
      </c>
      <c r="C134" s="10" t="s">
        <v>41</v>
      </c>
      <c r="D134" s="38" t="s">
        <v>558</v>
      </c>
      <c r="E134" s="47">
        <v>40591</v>
      </c>
      <c r="F134" s="34">
        <v>1770.4975</v>
      </c>
      <c r="G134" s="9" t="s">
        <v>511</v>
      </c>
      <c r="H134" s="9" t="s">
        <v>590</v>
      </c>
      <c r="I134" s="26" t="s">
        <v>602</v>
      </c>
      <c r="J134" s="26"/>
      <c r="K134" s="9" t="s">
        <v>718</v>
      </c>
    </row>
    <row r="135" spans="1:11" ht="36">
      <c r="A135" s="71">
        <f t="shared" si="5"/>
        <v>8</v>
      </c>
      <c r="B135" s="33" t="s">
        <v>180</v>
      </c>
      <c r="C135" s="10" t="s">
        <v>181</v>
      </c>
      <c r="D135" s="48">
        <v>40276</v>
      </c>
      <c r="E135" s="47">
        <v>40639</v>
      </c>
      <c r="F135" s="27">
        <v>726.1211</v>
      </c>
      <c r="G135" s="9" t="s">
        <v>500</v>
      </c>
      <c r="H135" s="21" t="s">
        <v>424</v>
      </c>
      <c r="I135" s="21" t="s">
        <v>240</v>
      </c>
      <c r="J135" s="26"/>
      <c r="K135" s="9" t="s">
        <v>543</v>
      </c>
    </row>
    <row r="136" spans="1:11" ht="48">
      <c r="A136" s="71">
        <f t="shared" si="5"/>
        <v>9</v>
      </c>
      <c r="B136" s="33" t="s">
        <v>307</v>
      </c>
      <c r="C136" s="10" t="s">
        <v>557</v>
      </c>
      <c r="D136" s="38">
        <v>39329</v>
      </c>
      <c r="E136" s="47">
        <v>40645</v>
      </c>
      <c r="F136" s="34">
        <v>2586.7442</v>
      </c>
      <c r="G136" s="9" t="s">
        <v>252</v>
      </c>
      <c r="H136" s="9" t="s">
        <v>351</v>
      </c>
      <c r="I136" s="26" t="s">
        <v>665</v>
      </c>
      <c r="J136" s="26"/>
      <c r="K136" s="10" t="s">
        <v>716</v>
      </c>
    </row>
    <row r="137" spans="1:11" ht="48.75" thickBot="1">
      <c r="A137" s="71">
        <f t="shared" si="5"/>
        <v>10</v>
      </c>
      <c r="B137" s="33" t="s">
        <v>528</v>
      </c>
      <c r="C137" s="10" t="s">
        <v>57</v>
      </c>
      <c r="D137" s="48">
        <v>40057</v>
      </c>
      <c r="E137" s="47">
        <v>40646</v>
      </c>
      <c r="F137" s="27">
        <v>1369.8785</v>
      </c>
      <c r="G137" s="9" t="s">
        <v>292</v>
      </c>
      <c r="H137" s="21" t="s">
        <v>424</v>
      </c>
      <c r="I137" s="21" t="s">
        <v>103</v>
      </c>
      <c r="J137" s="26"/>
      <c r="K137" s="9" t="s">
        <v>588</v>
      </c>
    </row>
    <row r="138" spans="1:11" ht="14.25" thickBot="1" thickTop="1">
      <c r="A138" s="123"/>
      <c r="B138" s="124"/>
      <c r="C138" s="125"/>
      <c r="D138" s="126"/>
      <c r="E138" s="127"/>
      <c r="F138" s="128">
        <f>SUM(F128:F137)</f>
        <v>13699.998000000001</v>
      </c>
      <c r="G138" s="129"/>
      <c r="H138" s="129"/>
      <c r="I138" s="130"/>
      <c r="J138" s="130"/>
      <c r="K138" s="148"/>
    </row>
    <row r="139" spans="2:11" ht="15.75" thickTop="1">
      <c r="B139" s="4" t="s">
        <v>524</v>
      </c>
      <c r="C139" s="44"/>
      <c r="D139" s="68"/>
      <c r="E139" s="6"/>
      <c r="F139" s="67"/>
      <c r="G139" s="59"/>
      <c r="H139" s="59"/>
      <c r="I139" s="66"/>
      <c r="J139" s="66"/>
      <c r="K139" s="59"/>
    </row>
    <row r="140" spans="1:11" ht="12.75">
      <c r="A140" s="161" t="s">
        <v>446</v>
      </c>
      <c r="B140" s="159" t="s">
        <v>316</v>
      </c>
      <c r="C140" s="163" t="s">
        <v>738</v>
      </c>
      <c r="D140" s="163" t="s">
        <v>403</v>
      </c>
      <c r="E140" s="174" t="s">
        <v>617</v>
      </c>
      <c r="F140" s="159" t="s">
        <v>461</v>
      </c>
      <c r="G140" s="159" t="s">
        <v>349</v>
      </c>
      <c r="H140" s="159"/>
      <c r="I140" s="159" t="s">
        <v>568</v>
      </c>
      <c r="J140" s="159" t="s">
        <v>739</v>
      </c>
      <c r="K140" s="159" t="s">
        <v>116</v>
      </c>
    </row>
    <row r="141" spans="1:11" ht="12.75">
      <c r="A141" s="162"/>
      <c r="B141" s="160"/>
      <c r="C141" s="160"/>
      <c r="D141" s="160"/>
      <c r="E141" s="175"/>
      <c r="F141" s="160"/>
      <c r="G141" s="159" t="s">
        <v>438</v>
      </c>
      <c r="H141" s="159" t="s">
        <v>117</v>
      </c>
      <c r="I141" s="160"/>
      <c r="J141" s="160"/>
      <c r="K141" s="160"/>
    </row>
    <row r="142" spans="1:11" ht="12.75">
      <c r="A142" s="176"/>
      <c r="B142" s="172"/>
      <c r="C142" s="172"/>
      <c r="D142" s="172"/>
      <c r="E142" s="172"/>
      <c r="F142" s="172"/>
      <c r="G142" s="159"/>
      <c r="H142" s="159"/>
      <c r="I142" s="172"/>
      <c r="J142" s="172"/>
      <c r="K142" s="172"/>
    </row>
    <row r="143" spans="1:11" ht="105.75">
      <c r="A143" s="69">
        <v>1</v>
      </c>
      <c r="B143" s="33" t="s">
        <v>513</v>
      </c>
      <c r="C143" s="10" t="s">
        <v>45</v>
      </c>
      <c r="D143" s="38">
        <v>39517</v>
      </c>
      <c r="E143" s="38">
        <v>39720</v>
      </c>
      <c r="F143" s="34">
        <v>4918.2848</v>
      </c>
      <c r="G143" s="9" t="s">
        <v>160</v>
      </c>
      <c r="H143" s="9" t="s">
        <v>188</v>
      </c>
      <c r="I143" s="26" t="s">
        <v>531</v>
      </c>
      <c r="J143" s="26"/>
      <c r="K143" s="9" t="s">
        <v>594</v>
      </c>
    </row>
    <row r="144" spans="1:11" ht="101.25">
      <c r="A144" s="69">
        <f>A143+1</f>
        <v>2</v>
      </c>
      <c r="B144" s="33" t="s">
        <v>725</v>
      </c>
      <c r="C144" s="10" t="s">
        <v>469</v>
      </c>
      <c r="D144" s="38">
        <v>39570</v>
      </c>
      <c r="E144" s="57">
        <v>39986</v>
      </c>
      <c r="F144" s="34">
        <v>1774.4369</v>
      </c>
      <c r="G144" s="9" t="s">
        <v>285</v>
      </c>
      <c r="H144" s="9" t="s">
        <v>351</v>
      </c>
      <c r="I144" s="26" t="s">
        <v>726</v>
      </c>
      <c r="J144" s="26"/>
      <c r="K144" s="24" t="s">
        <v>514</v>
      </c>
    </row>
    <row r="145" spans="1:11" ht="24.75" thickBot="1">
      <c r="A145" s="69">
        <f>A144+1</f>
        <v>3</v>
      </c>
      <c r="B145" s="111" t="s">
        <v>81</v>
      </c>
      <c r="C145" s="56" t="s">
        <v>86</v>
      </c>
      <c r="D145" s="57">
        <v>35226</v>
      </c>
      <c r="E145" s="137"/>
      <c r="F145" s="104">
        <v>243</v>
      </c>
      <c r="G145" s="56" t="s">
        <v>216</v>
      </c>
      <c r="H145" s="56" t="s">
        <v>351</v>
      </c>
      <c r="I145" s="87" t="s">
        <v>85</v>
      </c>
      <c r="J145" s="138"/>
      <c r="K145" s="56" t="s">
        <v>488</v>
      </c>
    </row>
    <row r="146" spans="1:11" ht="15" thickBot="1" thickTop="1">
      <c r="A146" s="123"/>
      <c r="B146" s="124"/>
      <c r="C146" s="129"/>
      <c r="D146" s="126"/>
      <c r="E146" s="127"/>
      <c r="F146" s="128">
        <f>SUM(F143:F145)</f>
        <v>6935.7217</v>
      </c>
      <c r="G146" s="129"/>
      <c r="H146" s="129"/>
      <c r="I146" s="130"/>
      <c r="J146" s="139"/>
      <c r="K146" s="129"/>
    </row>
    <row r="147" spans="1:11" ht="14.25" thickTop="1">
      <c r="A147" s="140"/>
      <c r="B147" s="62"/>
      <c r="C147" s="59"/>
      <c r="D147" s="68"/>
      <c r="E147" s="7"/>
      <c r="F147" s="67">
        <f>F100+F115+F123+F138+F146</f>
        <v>44392.8335</v>
      </c>
      <c r="G147" s="59"/>
      <c r="H147" s="59"/>
      <c r="I147" s="66"/>
      <c r="J147" s="110"/>
      <c r="K147" s="59"/>
    </row>
    <row r="148" spans="1:11" ht="15">
      <c r="A148" s="4" t="s">
        <v>526</v>
      </c>
      <c r="C148" s="44"/>
      <c r="D148" s="7"/>
      <c r="E148" s="49"/>
      <c r="F148" s="63"/>
      <c r="G148" s="64"/>
      <c r="H148" s="65"/>
      <c r="I148" s="64"/>
      <c r="J148" s="66"/>
      <c r="K148" s="59"/>
    </row>
    <row r="149" spans="1:11" ht="12.75">
      <c r="A149" s="161" t="s">
        <v>446</v>
      </c>
      <c r="B149" s="159" t="s">
        <v>316</v>
      </c>
      <c r="C149" s="163" t="s">
        <v>738</v>
      </c>
      <c r="D149" s="163" t="s">
        <v>403</v>
      </c>
      <c r="E149" s="174" t="s">
        <v>586</v>
      </c>
      <c r="F149" s="159" t="s">
        <v>461</v>
      </c>
      <c r="G149" s="159" t="s">
        <v>349</v>
      </c>
      <c r="H149" s="159"/>
      <c r="I149" s="159" t="s">
        <v>568</v>
      </c>
      <c r="J149" s="159" t="s">
        <v>739</v>
      </c>
      <c r="K149" s="159" t="s">
        <v>116</v>
      </c>
    </row>
    <row r="150" spans="1:11" ht="12.75">
      <c r="A150" s="162"/>
      <c r="B150" s="160"/>
      <c r="C150" s="160"/>
      <c r="D150" s="160"/>
      <c r="E150" s="175"/>
      <c r="F150" s="160"/>
      <c r="G150" s="159" t="s">
        <v>438</v>
      </c>
      <c r="H150" s="159" t="s">
        <v>117</v>
      </c>
      <c r="I150" s="160"/>
      <c r="J150" s="160"/>
      <c r="K150" s="160"/>
    </row>
    <row r="151" spans="1:11" ht="12.75">
      <c r="A151" s="176"/>
      <c r="B151" s="172"/>
      <c r="C151" s="172"/>
      <c r="D151" s="172"/>
      <c r="E151" s="172"/>
      <c r="F151" s="172"/>
      <c r="G151" s="159"/>
      <c r="H151" s="159"/>
      <c r="I151" s="172"/>
      <c r="J151" s="172"/>
      <c r="K151" s="172"/>
    </row>
    <row r="152" spans="1:11" ht="36">
      <c r="A152" s="25">
        <v>1</v>
      </c>
      <c r="B152" s="51" t="s">
        <v>332</v>
      </c>
      <c r="C152" s="9" t="s">
        <v>299</v>
      </c>
      <c r="D152" s="38">
        <v>35139</v>
      </c>
      <c r="E152" s="48">
        <v>35314</v>
      </c>
      <c r="F152" s="34">
        <v>10206</v>
      </c>
      <c r="G152" s="9" t="s">
        <v>345</v>
      </c>
      <c r="H152" s="9" t="s">
        <v>424</v>
      </c>
      <c r="I152" s="26" t="s">
        <v>95</v>
      </c>
      <c r="J152" s="26"/>
      <c r="K152" s="9" t="s">
        <v>543</v>
      </c>
    </row>
    <row r="153" spans="1:11" ht="36">
      <c r="A153" s="25">
        <f aca="true" t="shared" si="6" ref="A153:A216">SUM(A152+1)</f>
        <v>2</v>
      </c>
      <c r="B153" s="51" t="s">
        <v>319</v>
      </c>
      <c r="C153" s="9" t="s">
        <v>681</v>
      </c>
      <c r="D153" s="38">
        <v>35557</v>
      </c>
      <c r="E153" s="48">
        <v>35381</v>
      </c>
      <c r="F153" s="34">
        <v>1620</v>
      </c>
      <c r="G153" s="9" t="s">
        <v>661</v>
      </c>
      <c r="H153" s="9" t="s">
        <v>424</v>
      </c>
      <c r="I153" s="26" t="s">
        <v>501</v>
      </c>
      <c r="J153" s="26"/>
      <c r="K153" s="9" t="s">
        <v>543</v>
      </c>
    </row>
    <row r="154" spans="1:11" ht="36">
      <c r="A154" s="25">
        <f t="shared" si="6"/>
        <v>3</v>
      </c>
      <c r="B154" s="51" t="s">
        <v>54</v>
      </c>
      <c r="C154" s="9" t="s">
        <v>566</v>
      </c>
      <c r="D154" s="38">
        <v>34997</v>
      </c>
      <c r="E154" s="48">
        <v>35408</v>
      </c>
      <c r="F154" s="34">
        <v>729</v>
      </c>
      <c r="G154" s="9" t="s">
        <v>170</v>
      </c>
      <c r="H154" s="9" t="s">
        <v>424</v>
      </c>
      <c r="I154" s="26" t="s">
        <v>501</v>
      </c>
      <c r="J154" s="26"/>
      <c r="K154" s="9" t="s">
        <v>543</v>
      </c>
    </row>
    <row r="155" spans="1:11" ht="48">
      <c r="A155" s="25">
        <f t="shared" si="6"/>
        <v>4</v>
      </c>
      <c r="B155" s="51" t="s">
        <v>728</v>
      </c>
      <c r="C155" s="9" t="s">
        <v>489</v>
      </c>
      <c r="D155" s="38">
        <v>35711</v>
      </c>
      <c r="E155" s="48">
        <v>36123</v>
      </c>
      <c r="F155" s="34">
        <v>81</v>
      </c>
      <c r="G155" s="9" t="s">
        <v>302</v>
      </c>
      <c r="H155" s="9" t="s">
        <v>424</v>
      </c>
      <c r="I155" s="26" t="s">
        <v>112</v>
      </c>
      <c r="J155" s="26"/>
      <c r="K155" s="9" t="s">
        <v>256</v>
      </c>
    </row>
    <row r="156" spans="1:11" ht="48">
      <c r="A156" s="25">
        <f t="shared" si="6"/>
        <v>5</v>
      </c>
      <c r="B156" s="51" t="s">
        <v>305</v>
      </c>
      <c r="C156" s="9" t="s">
        <v>454</v>
      </c>
      <c r="D156" s="38">
        <v>35712</v>
      </c>
      <c r="E156" s="48">
        <v>36123</v>
      </c>
      <c r="F156" s="34">
        <v>81</v>
      </c>
      <c r="G156" s="9" t="s">
        <v>608</v>
      </c>
      <c r="H156" s="9" t="s">
        <v>424</v>
      </c>
      <c r="I156" s="26" t="s">
        <v>112</v>
      </c>
      <c r="J156" s="26"/>
      <c r="K156" s="9" t="s">
        <v>256</v>
      </c>
    </row>
    <row r="157" spans="1:11" ht="36">
      <c r="A157" s="25">
        <f t="shared" si="6"/>
        <v>6</v>
      </c>
      <c r="B157" s="51" t="s">
        <v>675</v>
      </c>
      <c r="C157" s="9" t="s">
        <v>536</v>
      </c>
      <c r="D157" s="38">
        <v>35061</v>
      </c>
      <c r="E157" s="48">
        <v>36461</v>
      </c>
      <c r="F157" s="34">
        <v>252.4392</v>
      </c>
      <c r="G157" s="9" t="s">
        <v>124</v>
      </c>
      <c r="H157" s="9" t="s">
        <v>424</v>
      </c>
      <c r="I157" s="26" t="s">
        <v>385</v>
      </c>
      <c r="J157" s="26"/>
      <c r="K157" s="9" t="s">
        <v>543</v>
      </c>
    </row>
    <row r="158" spans="1:11" ht="36">
      <c r="A158" s="25">
        <f t="shared" si="6"/>
        <v>7</v>
      </c>
      <c r="B158" s="51" t="s">
        <v>318</v>
      </c>
      <c r="C158" s="9" t="s">
        <v>680</v>
      </c>
      <c r="D158" s="38">
        <v>35537</v>
      </c>
      <c r="E158" s="48">
        <v>36461</v>
      </c>
      <c r="F158" s="34">
        <v>2187</v>
      </c>
      <c r="G158" s="9" t="s">
        <v>123</v>
      </c>
      <c r="H158" s="9" t="s">
        <v>351</v>
      </c>
      <c r="I158" s="26" t="s">
        <v>95</v>
      </c>
      <c r="J158" s="26"/>
      <c r="K158" s="9" t="s">
        <v>543</v>
      </c>
    </row>
    <row r="159" spans="1:11" ht="36">
      <c r="A159" s="25">
        <f t="shared" si="6"/>
        <v>8</v>
      </c>
      <c r="B159" s="51" t="s">
        <v>334</v>
      </c>
      <c r="C159" s="9" t="s">
        <v>711</v>
      </c>
      <c r="D159" s="38">
        <v>35157</v>
      </c>
      <c r="E159" s="48">
        <v>36468</v>
      </c>
      <c r="F159" s="34">
        <v>81</v>
      </c>
      <c r="G159" s="9" t="s">
        <v>225</v>
      </c>
      <c r="H159" s="9" t="s">
        <v>424</v>
      </c>
      <c r="I159" s="26" t="s">
        <v>501</v>
      </c>
      <c r="J159" s="26"/>
      <c r="K159" s="9" t="s">
        <v>543</v>
      </c>
    </row>
    <row r="160" spans="1:11" ht="36">
      <c r="A160" s="25">
        <f t="shared" si="6"/>
        <v>9</v>
      </c>
      <c r="B160" s="51" t="s">
        <v>25</v>
      </c>
      <c r="C160" s="9" t="s">
        <v>299</v>
      </c>
      <c r="D160" s="38">
        <v>35590</v>
      </c>
      <c r="E160" s="48">
        <v>36475</v>
      </c>
      <c r="F160" s="34">
        <v>648</v>
      </c>
      <c r="G160" s="9" t="s">
        <v>386</v>
      </c>
      <c r="H160" s="9" t="s">
        <v>424</v>
      </c>
      <c r="I160" s="26" t="s">
        <v>95</v>
      </c>
      <c r="J160" s="26"/>
      <c r="K160" s="9" t="s">
        <v>543</v>
      </c>
    </row>
    <row r="161" spans="1:11" ht="36">
      <c r="A161" s="25">
        <f t="shared" si="6"/>
        <v>10</v>
      </c>
      <c r="B161" s="51" t="s">
        <v>409</v>
      </c>
      <c r="C161" s="9" t="s">
        <v>177</v>
      </c>
      <c r="D161" s="38">
        <v>36024</v>
      </c>
      <c r="E161" s="48">
        <v>36504</v>
      </c>
      <c r="F161" s="34">
        <v>688.5</v>
      </c>
      <c r="G161" s="9" t="s">
        <v>556</v>
      </c>
      <c r="H161" s="9" t="s">
        <v>648</v>
      </c>
      <c r="I161" s="26" t="s">
        <v>166</v>
      </c>
      <c r="J161" s="26"/>
      <c r="K161" s="9" t="s">
        <v>543</v>
      </c>
    </row>
    <row r="162" spans="1:11" ht="48">
      <c r="A162" s="25">
        <f t="shared" si="6"/>
        <v>11</v>
      </c>
      <c r="B162" s="51" t="s">
        <v>412</v>
      </c>
      <c r="C162" s="9" t="s">
        <v>347</v>
      </c>
      <c r="D162" s="38">
        <v>36097</v>
      </c>
      <c r="E162" s="48">
        <v>36566</v>
      </c>
      <c r="F162" s="34">
        <v>1236</v>
      </c>
      <c r="G162" s="9" t="s">
        <v>161</v>
      </c>
      <c r="H162" s="9" t="s">
        <v>351</v>
      </c>
      <c r="I162" s="26" t="s">
        <v>417</v>
      </c>
      <c r="J162" s="26"/>
      <c r="K162" s="9" t="s">
        <v>257</v>
      </c>
    </row>
    <row r="163" spans="1:11" ht="36">
      <c r="A163" s="25">
        <f t="shared" si="6"/>
        <v>12</v>
      </c>
      <c r="B163" s="51" t="s">
        <v>673</v>
      </c>
      <c r="C163" s="9" t="s">
        <v>299</v>
      </c>
      <c r="D163" s="38">
        <v>35023</v>
      </c>
      <c r="E163" s="48">
        <v>36588</v>
      </c>
      <c r="F163" s="34">
        <v>5022</v>
      </c>
      <c r="G163" s="9" t="s">
        <v>350</v>
      </c>
      <c r="H163" s="9" t="s">
        <v>351</v>
      </c>
      <c r="I163" s="26" t="s">
        <v>95</v>
      </c>
      <c r="J163" s="26"/>
      <c r="K163" s="9" t="s">
        <v>543</v>
      </c>
    </row>
    <row r="164" spans="1:11" ht="36">
      <c r="A164" s="25">
        <f t="shared" si="6"/>
        <v>13</v>
      </c>
      <c r="B164" s="51" t="s">
        <v>24</v>
      </c>
      <c r="C164" s="9" t="s">
        <v>128</v>
      </c>
      <c r="D164" s="38">
        <v>35557</v>
      </c>
      <c r="E164" s="48">
        <v>36650</v>
      </c>
      <c r="F164" s="34">
        <v>1620</v>
      </c>
      <c r="G164" s="9" t="s">
        <v>231</v>
      </c>
      <c r="H164" s="9" t="s">
        <v>424</v>
      </c>
      <c r="I164" s="26" t="s">
        <v>501</v>
      </c>
      <c r="J164" s="26"/>
      <c r="K164" s="9" t="s">
        <v>543</v>
      </c>
    </row>
    <row r="165" spans="1:11" ht="48">
      <c r="A165" s="25">
        <f t="shared" si="6"/>
        <v>14</v>
      </c>
      <c r="B165" s="51" t="s">
        <v>411</v>
      </c>
      <c r="C165" s="9" t="s">
        <v>595</v>
      </c>
      <c r="D165" s="38">
        <v>36095</v>
      </c>
      <c r="E165" s="48">
        <v>36738</v>
      </c>
      <c r="F165" s="34">
        <v>1350.7666</v>
      </c>
      <c r="G165" s="9" t="s">
        <v>161</v>
      </c>
      <c r="H165" s="9" t="s">
        <v>351</v>
      </c>
      <c r="I165" s="26" t="s">
        <v>417</v>
      </c>
      <c r="J165" s="26"/>
      <c r="K165" s="9" t="s">
        <v>257</v>
      </c>
    </row>
    <row r="166" spans="1:11" ht="36">
      <c r="A166" s="25">
        <f t="shared" si="6"/>
        <v>15</v>
      </c>
      <c r="B166" s="51" t="s">
        <v>317</v>
      </c>
      <c r="C166" s="9" t="s">
        <v>250</v>
      </c>
      <c r="D166" s="38">
        <v>35499</v>
      </c>
      <c r="E166" s="48">
        <v>36749</v>
      </c>
      <c r="F166" s="34">
        <v>486</v>
      </c>
      <c r="G166" s="9" t="s">
        <v>507</v>
      </c>
      <c r="H166" s="9" t="s">
        <v>188</v>
      </c>
      <c r="I166" s="26" t="s">
        <v>501</v>
      </c>
      <c r="J166" s="26"/>
      <c r="K166" s="9" t="s">
        <v>543</v>
      </c>
    </row>
    <row r="167" spans="1:11" ht="36">
      <c r="A167" s="25">
        <f t="shared" si="6"/>
        <v>16</v>
      </c>
      <c r="B167" s="51" t="s">
        <v>597</v>
      </c>
      <c r="C167" s="9" t="s">
        <v>536</v>
      </c>
      <c r="D167" s="38">
        <v>35731</v>
      </c>
      <c r="E167" s="48">
        <v>36749</v>
      </c>
      <c r="F167" s="34">
        <v>162</v>
      </c>
      <c r="G167" s="9" t="s">
        <v>451</v>
      </c>
      <c r="H167" s="9" t="s">
        <v>424</v>
      </c>
      <c r="I167" s="26" t="s">
        <v>678</v>
      </c>
      <c r="J167" s="26"/>
      <c r="K167" s="9" t="s">
        <v>543</v>
      </c>
    </row>
    <row r="168" spans="1:11" ht="48">
      <c r="A168" s="25">
        <f t="shared" si="6"/>
        <v>17</v>
      </c>
      <c r="B168" s="51" t="s">
        <v>10</v>
      </c>
      <c r="C168" s="9" t="s">
        <v>299</v>
      </c>
      <c r="D168" s="38">
        <v>34995</v>
      </c>
      <c r="E168" s="48">
        <v>36908</v>
      </c>
      <c r="F168" s="34">
        <v>1130</v>
      </c>
      <c r="G168" s="9" t="s">
        <v>300</v>
      </c>
      <c r="H168" s="9" t="s">
        <v>424</v>
      </c>
      <c r="I168" s="26" t="s">
        <v>439</v>
      </c>
      <c r="J168" s="26"/>
      <c r="K168" s="9" t="s">
        <v>258</v>
      </c>
    </row>
    <row r="169" spans="1:11" ht="48">
      <c r="A169" s="25">
        <f t="shared" si="6"/>
        <v>18</v>
      </c>
      <c r="B169" s="51" t="s">
        <v>671</v>
      </c>
      <c r="C169" s="9" t="s">
        <v>250</v>
      </c>
      <c r="D169" s="38">
        <v>34999</v>
      </c>
      <c r="E169" s="48">
        <v>36908</v>
      </c>
      <c r="F169" s="34">
        <v>4050</v>
      </c>
      <c r="G169" s="9" t="s">
        <v>94</v>
      </c>
      <c r="H169" s="9" t="s">
        <v>188</v>
      </c>
      <c r="I169" s="26" t="s">
        <v>501</v>
      </c>
      <c r="J169" s="26"/>
      <c r="K169" s="9" t="s">
        <v>258</v>
      </c>
    </row>
    <row r="170" spans="1:11" ht="48">
      <c r="A170" s="25">
        <f t="shared" si="6"/>
        <v>19</v>
      </c>
      <c r="B170" s="51" t="s">
        <v>377</v>
      </c>
      <c r="C170" s="9" t="s">
        <v>512</v>
      </c>
      <c r="D170" s="38">
        <v>35163</v>
      </c>
      <c r="E170" s="48">
        <v>36908</v>
      </c>
      <c r="F170" s="34">
        <v>162</v>
      </c>
      <c r="G170" s="9" t="s">
        <v>225</v>
      </c>
      <c r="H170" s="9" t="s">
        <v>424</v>
      </c>
      <c r="I170" s="26" t="s">
        <v>501</v>
      </c>
      <c r="J170" s="26"/>
      <c r="K170" s="9" t="s">
        <v>258</v>
      </c>
    </row>
    <row r="171" spans="1:11" ht="48">
      <c r="A171" s="25">
        <f t="shared" si="6"/>
        <v>20</v>
      </c>
      <c r="B171" s="51" t="s">
        <v>230</v>
      </c>
      <c r="C171" s="9" t="s">
        <v>405</v>
      </c>
      <c r="D171" s="38">
        <v>35223</v>
      </c>
      <c r="E171" s="48">
        <v>36908</v>
      </c>
      <c r="F171" s="34">
        <v>2500</v>
      </c>
      <c r="G171" s="9" t="s">
        <v>406</v>
      </c>
      <c r="H171" s="9" t="s">
        <v>648</v>
      </c>
      <c r="I171" s="26" t="s">
        <v>632</v>
      </c>
      <c r="J171" s="26"/>
      <c r="K171" s="9" t="s">
        <v>258</v>
      </c>
    </row>
    <row r="172" spans="1:11" ht="48">
      <c r="A172" s="25">
        <f t="shared" si="6"/>
        <v>21</v>
      </c>
      <c r="B172" s="51" t="s">
        <v>455</v>
      </c>
      <c r="C172" s="9" t="s">
        <v>299</v>
      </c>
      <c r="D172" s="38">
        <v>35269</v>
      </c>
      <c r="E172" s="48">
        <v>36908</v>
      </c>
      <c r="F172" s="34">
        <v>9477</v>
      </c>
      <c r="G172" s="9" t="s">
        <v>345</v>
      </c>
      <c r="H172" s="9" t="s">
        <v>424</v>
      </c>
      <c r="I172" s="26" t="s">
        <v>439</v>
      </c>
      <c r="J172" s="26"/>
      <c r="K172" s="9" t="s">
        <v>258</v>
      </c>
    </row>
    <row r="173" spans="1:11" ht="48">
      <c r="A173" s="25">
        <f t="shared" si="6"/>
        <v>22</v>
      </c>
      <c r="B173" s="51" t="s">
        <v>493</v>
      </c>
      <c r="C173" s="9" t="s">
        <v>708</v>
      </c>
      <c r="D173" s="38">
        <v>35319</v>
      </c>
      <c r="E173" s="48">
        <v>36908</v>
      </c>
      <c r="F173" s="34">
        <v>6966</v>
      </c>
      <c r="G173" s="9" t="s">
        <v>350</v>
      </c>
      <c r="H173" s="9" t="s">
        <v>351</v>
      </c>
      <c r="I173" s="26" t="s">
        <v>439</v>
      </c>
      <c r="J173" s="26"/>
      <c r="K173" s="9" t="s">
        <v>258</v>
      </c>
    </row>
    <row r="174" spans="1:11" ht="48">
      <c r="A174" s="25">
        <f t="shared" si="6"/>
        <v>23</v>
      </c>
      <c r="B174" s="51" t="s">
        <v>674</v>
      </c>
      <c r="C174" s="9" t="s">
        <v>536</v>
      </c>
      <c r="D174" s="38">
        <v>35040</v>
      </c>
      <c r="E174" s="48">
        <v>36921</v>
      </c>
      <c r="F174" s="34">
        <v>2880</v>
      </c>
      <c r="G174" s="9" t="s">
        <v>481</v>
      </c>
      <c r="H174" s="9" t="s">
        <v>424</v>
      </c>
      <c r="I174" s="26" t="s">
        <v>501</v>
      </c>
      <c r="J174" s="26"/>
      <c r="K174" s="9" t="s">
        <v>258</v>
      </c>
    </row>
    <row r="175" spans="1:11" ht="48">
      <c r="A175" s="25">
        <f t="shared" si="6"/>
        <v>24</v>
      </c>
      <c r="B175" s="51" t="s">
        <v>388</v>
      </c>
      <c r="C175" s="9" t="s">
        <v>536</v>
      </c>
      <c r="D175" s="38">
        <v>35132</v>
      </c>
      <c r="E175" s="48">
        <v>36921</v>
      </c>
      <c r="F175" s="34">
        <v>3321</v>
      </c>
      <c r="G175" s="9" t="s">
        <v>199</v>
      </c>
      <c r="H175" s="9" t="s">
        <v>424</v>
      </c>
      <c r="I175" s="26" t="s">
        <v>612</v>
      </c>
      <c r="J175" s="26"/>
      <c r="K175" s="9" t="s">
        <v>258</v>
      </c>
    </row>
    <row r="176" spans="1:11" ht="48">
      <c r="A176" s="25">
        <f t="shared" si="6"/>
        <v>25</v>
      </c>
      <c r="B176" s="51" t="s">
        <v>333</v>
      </c>
      <c r="C176" s="9" t="s">
        <v>536</v>
      </c>
      <c r="D176" s="38">
        <v>35156</v>
      </c>
      <c r="E176" s="48">
        <v>36921</v>
      </c>
      <c r="F176" s="34">
        <v>2592</v>
      </c>
      <c r="G176" s="9" t="s">
        <v>500</v>
      </c>
      <c r="H176" s="9" t="s">
        <v>424</v>
      </c>
      <c r="I176" s="26" t="s">
        <v>501</v>
      </c>
      <c r="J176" s="26"/>
      <c r="K176" s="9" t="s">
        <v>258</v>
      </c>
    </row>
    <row r="177" spans="1:11" ht="48">
      <c r="A177" s="25">
        <f t="shared" si="6"/>
        <v>26</v>
      </c>
      <c r="B177" s="51" t="s">
        <v>491</v>
      </c>
      <c r="C177" s="9" t="s">
        <v>536</v>
      </c>
      <c r="D177" s="38">
        <v>35341</v>
      </c>
      <c r="E177" s="48">
        <v>36921</v>
      </c>
      <c r="F177" s="34">
        <v>486</v>
      </c>
      <c r="G177" s="9" t="s">
        <v>740</v>
      </c>
      <c r="H177" s="9" t="s">
        <v>351</v>
      </c>
      <c r="I177" s="26" t="s">
        <v>77</v>
      </c>
      <c r="J177" s="26"/>
      <c r="K177" s="9" t="s">
        <v>258</v>
      </c>
    </row>
    <row r="178" spans="1:11" ht="48">
      <c r="A178" s="25">
        <f t="shared" si="6"/>
        <v>27</v>
      </c>
      <c r="B178" s="51" t="s">
        <v>707</v>
      </c>
      <c r="C178" s="9" t="s">
        <v>536</v>
      </c>
      <c r="D178" s="38">
        <v>35655</v>
      </c>
      <c r="E178" s="48">
        <v>36921</v>
      </c>
      <c r="F178" s="34">
        <v>1377</v>
      </c>
      <c r="G178" s="9" t="s">
        <v>451</v>
      </c>
      <c r="H178" s="9" t="s">
        <v>424</v>
      </c>
      <c r="I178" s="26" t="s">
        <v>452</v>
      </c>
      <c r="J178" s="26"/>
      <c r="K178" s="9" t="s">
        <v>258</v>
      </c>
    </row>
    <row r="179" spans="1:11" ht="48">
      <c r="A179" s="25">
        <f t="shared" si="6"/>
        <v>28</v>
      </c>
      <c r="B179" s="51" t="s">
        <v>172</v>
      </c>
      <c r="C179" s="9" t="s">
        <v>536</v>
      </c>
      <c r="D179" s="38">
        <v>35860</v>
      </c>
      <c r="E179" s="48">
        <v>36921</v>
      </c>
      <c r="F179" s="34">
        <v>972</v>
      </c>
      <c r="G179" s="9" t="s">
        <v>652</v>
      </c>
      <c r="H179" s="9" t="s">
        <v>424</v>
      </c>
      <c r="I179" s="26" t="s">
        <v>678</v>
      </c>
      <c r="J179" s="26"/>
      <c r="K179" s="9" t="s">
        <v>258</v>
      </c>
    </row>
    <row r="180" spans="1:11" ht="48">
      <c r="A180" s="25">
        <f t="shared" si="6"/>
        <v>29</v>
      </c>
      <c r="B180" s="51" t="s">
        <v>490</v>
      </c>
      <c r="C180" s="9" t="s">
        <v>536</v>
      </c>
      <c r="D180" s="38">
        <v>35264</v>
      </c>
      <c r="E180" s="48">
        <v>36922</v>
      </c>
      <c r="F180" s="34">
        <v>2268</v>
      </c>
      <c r="G180" s="9" t="s">
        <v>625</v>
      </c>
      <c r="H180" s="9" t="s">
        <v>648</v>
      </c>
      <c r="I180" s="26" t="s">
        <v>204</v>
      </c>
      <c r="J180" s="26"/>
      <c r="K180" s="9" t="s">
        <v>258</v>
      </c>
    </row>
    <row r="181" spans="1:11" ht="48">
      <c r="A181" s="25">
        <f t="shared" si="6"/>
        <v>30</v>
      </c>
      <c r="B181" s="51" t="s">
        <v>727</v>
      </c>
      <c r="C181" s="9" t="s">
        <v>453</v>
      </c>
      <c r="D181" s="38">
        <v>35689</v>
      </c>
      <c r="E181" s="48">
        <v>37068</v>
      </c>
      <c r="F181" s="34">
        <v>1296</v>
      </c>
      <c r="G181" s="9" t="s">
        <v>169</v>
      </c>
      <c r="H181" s="9" t="s">
        <v>424</v>
      </c>
      <c r="I181" s="26" t="s">
        <v>501</v>
      </c>
      <c r="J181" s="26"/>
      <c r="K181" s="9" t="s">
        <v>257</v>
      </c>
    </row>
    <row r="182" spans="1:11" ht="48">
      <c r="A182" s="25">
        <f t="shared" si="6"/>
        <v>31</v>
      </c>
      <c r="B182" s="51" t="s">
        <v>410</v>
      </c>
      <c r="C182" s="9" t="s">
        <v>677</v>
      </c>
      <c r="D182" s="38">
        <v>36061</v>
      </c>
      <c r="E182" s="48">
        <v>37088</v>
      </c>
      <c r="F182" s="34">
        <v>16200</v>
      </c>
      <c r="G182" s="9" t="s">
        <v>73</v>
      </c>
      <c r="H182" s="9" t="s">
        <v>648</v>
      </c>
      <c r="I182" s="26" t="s">
        <v>482</v>
      </c>
      <c r="J182" s="26"/>
      <c r="K182" s="9" t="s">
        <v>257</v>
      </c>
    </row>
    <row r="183" spans="1:11" ht="48">
      <c r="A183" s="25">
        <f t="shared" si="6"/>
        <v>32</v>
      </c>
      <c r="B183" s="51" t="s">
        <v>733</v>
      </c>
      <c r="C183" s="9" t="s">
        <v>638</v>
      </c>
      <c r="D183" s="38">
        <v>35696</v>
      </c>
      <c r="E183" s="48">
        <v>37099</v>
      </c>
      <c r="F183" s="34">
        <v>81</v>
      </c>
      <c r="G183" s="9" t="s">
        <v>743</v>
      </c>
      <c r="H183" s="9" t="s">
        <v>424</v>
      </c>
      <c r="I183" s="26" t="s">
        <v>501</v>
      </c>
      <c r="J183" s="26"/>
      <c r="K183" s="9" t="s">
        <v>257</v>
      </c>
    </row>
    <row r="184" spans="1:11" ht="48">
      <c r="A184" s="25">
        <f t="shared" si="6"/>
        <v>33</v>
      </c>
      <c r="B184" s="51" t="s">
        <v>672</v>
      </c>
      <c r="C184" s="9" t="s">
        <v>679</v>
      </c>
      <c r="D184" s="38">
        <v>35010</v>
      </c>
      <c r="E184" s="48">
        <v>37145</v>
      </c>
      <c r="F184" s="34">
        <v>972</v>
      </c>
      <c r="G184" s="9" t="s">
        <v>376</v>
      </c>
      <c r="H184" s="9" t="s">
        <v>424</v>
      </c>
      <c r="I184" s="26" t="s">
        <v>501</v>
      </c>
      <c r="J184" s="26"/>
      <c r="K184" s="9" t="s">
        <v>259</v>
      </c>
    </row>
    <row r="185" spans="1:11" ht="48">
      <c r="A185" s="25">
        <f t="shared" si="6"/>
        <v>34</v>
      </c>
      <c r="B185" s="51" t="s">
        <v>241</v>
      </c>
      <c r="C185" s="9" t="s">
        <v>492</v>
      </c>
      <c r="D185" s="38">
        <v>35122</v>
      </c>
      <c r="E185" s="48">
        <v>37145</v>
      </c>
      <c r="F185" s="34">
        <v>1620</v>
      </c>
      <c r="G185" s="9" t="s">
        <v>376</v>
      </c>
      <c r="H185" s="9" t="s">
        <v>424</v>
      </c>
      <c r="I185" s="26" t="s">
        <v>501</v>
      </c>
      <c r="J185" s="26"/>
      <c r="K185" s="9" t="s">
        <v>259</v>
      </c>
    </row>
    <row r="186" spans="1:11" ht="48">
      <c r="A186" s="25">
        <f t="shared" si="6"/>
        <v>35</v>
      </c>
      <c r="B186" s="51" t="s">
        <v>605</v>
      </c>
      <c r="C186" s="9" t="s">
        <v>561</v>
      </c>
      <c r="D186" s="38">
        <v>35347</v>
      </c>
      <c r="E186" s="48">
        <v>37145</v>
      </c>
      <c r="F186" s="34">
        <v>1620</v>
      </c>
      <c r="G186" s="9" t="s">
        <v>107</v>
      </c>
      <c r="H186" s="9" t="s">
        <v>351</v>
      </c>
      <c r="I186" s="26" t="s">
        <v>504</v>
      </c>
      <c r="J186" s="26"/>
      <c r="K186" s="9" t="s">
        <v>259</v>
      </c>
    </row>
    <row r="187" spans="1:11" ht="48">
      <c r="A187" s="25">
        <f t="shared" si="6"/>
        <v>36</v>
      </c>
      <c r="B187" s="41" t="s">
        <v>34</v>
      </c>
      <c r="C187" s="9" t="s">
        <v>623</v>
      </c>
      <c r="D187" s="38">
        <v>35366</v>
      </c>
      <c r="E187" s="48">
        <v>37145</v>
      </c>
      <c r="F187" s="34">
        <v>486</v>
      </c>
      <c r="G187" s="9" t="s">
        <v>192</v>
      </c>
      <c r="H187" s="33" t="s">
        <v>424</v>
      </c>
      <c r="I187" s="26" t="s">
        <v>501</v>
      </c>
      <c r="J187" s="26"/>
      <c r="K187" s="9" t="s">
        <v>259</v>
      </c>
    </row>
    <row r="188" spans="1:11" ht="48">
      <c r="A188" s="25">
        <f t="shared" si="6"/>
        <v>37</v>
      </c>
      <c r="B188" s="51" t="s">
        <v>669</v>
      </c>
      <c r="C188" s="9" t="s">
        <v>506</v>
      </c>
      <c r="D188" s="38">
        <v>35496</v>
      </c>
      <c r="E188" s="48">
        <v>37145</v>
      </c>
      <c r="F188" s="34">
        <v>162</v>
      </c>
      <c r="G188" s="9" t="s">
        <v>302</v>
      </c>
      <c r="H188" s="9" t="s">
        <v>424</v>
      </c>
      <c r="I188" s="26" t="s">
        <v>501</v>
      </c>
      <c r="J188" s="26"/>
      <c r="K188" s="9" t="s">
        <v>259</v>
      </c>
    </row>
    <row r="189" spans="1:11" ht="48">
      <c r="A189" s="25">
        <f t="shared" si="6"/>
        <v>38</v>
      </c>
      <c r="B189" s="51" t="s">
        <v>342</v>
      </c>
      <c r="C189" s="9" t="s">
        <v>315</v>
      </c>
      <c r="D189" s="38">
        <v>35258</v>
      </c>
      <c r="E189" s="48">
        <v>37154</v>
      </c>
      <c r="F189" s="34">
        <v>1620</v>
      </c>
      <c r="G189" s="9" t="s">
        <v>556</v>
      </c>
      <c r="H189" s="9" t="s">
        <v>648</v>
      </c>
      <c r="I189" s="26" t="s">
        <v>501</v>
      </c>
      <c r="J189" s="26"/>
      <c r="K189" s="9" t="s">
        <v>259</v>
      </c>
    </row>
    <row r="190" spans="1:11" ht="48">
      <c r="A190" s="25">
        <f t="shared" si="6"/>
        <v>39</v>
      </c>
      <c r="B190" s="51" t="s">
        <v>606</v>
      </c>
      <c r="C190" s="9" t="s">
        <v>505</v>
      </c>
      <c r="D190" s="38">
        <v>35492</v>
      </c>
      <c r="E190" s="48">
        <v>37330</v>
      </c>
      <c r="F190" s="34">
        <v>486</v>
      </c>
      <c r="G190" s="9" t="s">
        <v>663</v>
      </c>
      <c r="H190" s="9" t="s">
        <v>351</v>
      </c>
      <c r="I190" s="26" t="s">
        <v>385</v>
      </c>
      <c r="J190" s="26"/>
      <c r="K190" s="9" t="s">
        <v>259</v>
      </c>
    </row>
    <row r="191" spans="1:11" ht="48">
      <c r="A191" s="25">
        <f t="shared" si="6"/>
        <v>40</v>
      </c>
      <c r="B191" s="51" t="s">
        <v>173</v>
      </c>
      <c r="C191" s="9" t="s">
        <v>548</v>
      </c>
      <c r="D191" s="38">
        <v>35936</v>
      </c>
      <c r="E191" s="48">
        <v>37608</v>
      </c>
      <c r="F191" s="34">
        <v>891</v>
      </c>
      <c r="G191" s="9" t="s">
        <v>237</v>
      </c>
      <c r="H191" s="9" t="s">
        <v>648</v>
      </c>
      <c r="I191" s="26" t="s">
        <v>549</v>
      </c>
      <c r="J191" s="26"/>
      <c r="K191" s="9" t="s">
        <v>256</v>
      </c>
    </row>
    <row r="192" spans="1:11" ht="48">
      <c r="A192" s="25">
        <f t="shared" si="6"/>
        <v>41</v>
      </c>
      <c r="B192" s="51" t="s">
        <v>174</v>
      </c>
      <c r="C192" s="9" t="s">
        <v>548</v>
      </c>
      <c r="D192" s="38">
        <v>35936</v>
      </c>
      <c r="E192" s="48">
        <v>37608</v>
      </c>
      <c r="F192" s="34">
        <v>3402</v>
      </c>
      <c r="G192" s="9" t="s">
        <v>591</v>
      </c>
      <c r="H192" s="9" t="s">
        <v>648</v>
      </c>
      <c r="I192" s="26" t="s">
        <v>549</v>
      </c>
      <c r="J192" s="26"/>
      <c r="K192" s="9" t="s">
        <v>256</v>
      </c>
    </row>
    <row r="193" spans="1:11" ht="48">
      <c r="A193" s="25">
        <f t="shared" si="6"/>
        <v>42</v>
      </c>
      <c r="B193" s="41" t="s">
        <v>163</v>
      </c>
      <c r="C193" s="9" t="s">
        <v>86</v>
      </c>
      <c r="D193" s="38">
        <v>35341</v>
      </c>
      <c r="E193" s="48">
        <v>37797</v>
      </c>
      <c r="F193" s="34">
        <v>319</v>
      </c>
      <c r="G193" s="9" t="s">
        <v>78</v>
      </c>
      <c r="H193" s="33" t="s">
        <v>351</v>
      </c>
      <c r="I193" s="26" t="s">
        <v>630</v>
      </c>
      <c r="J193" s="26"/>
      <c r="K193" s="9" t="s">
        <v>259</v>
      </c>
    </row>
    <row r="194" spans="1:11" ht="48">
      <c r="A194" s="25">
        <f t="shared" si="6"/>
        <v>43</v>
      </c>
      <c r="B194" s="41" t="s">
        <v>280</v>
      </c>
      <c r="C194" s="9" t="s">
        <v>380</v>
      </c>
      <c r="D194" s="38">
        <v>35346</v>
      </c>
      <c r="E194" s="48">
        <v>37797</v>
      </c>
      <c r="F194" s="34">
        <v>1620</v>
      </c>
      <c r="G194" s="9" t="s">
        <v>706</v>
      </c>
      <c r="H194" s="33" t="s">
        <v>648</v>
      </c>
      <c r="I194" s="26" t="s">
        <v>77</v>
      </c>
      <c r="J194" s="26"/>
      <c r="K194" s="9" t="s">
        <v>261</v>
      </c>
    </row>
    <row r="195" spans="1:11" ht="60">
      <c r="A195" s="25">
        <f t="shared" si="6"/>
        <v>44</v>
      </c>
      <c r="B195" s="51" t="s">
        <v>495</v>
      </c>
      <c r="C195" s="9" t="s">
        <v>226</v>
      </c>
      <c r="D195" s="38">
        <v>35226</v>
      </c>
      <c r="E195" s="48">
        <v>38155</v>
      </c>
      <c r="F195" s="34">
        <v>405</v>
      </c>
      <c r="G195" s="9" t="s">
        <v>205</v>
      </c>
      <c r="H195" s="33" t="s">
        <v>351</v>
      </c>
      <c r="I195" s="26" t="s">
        <v>85</v>
      </c>
      <c r="J195" s="26"/>
      <c r="K195" s="9" t="s">
        <v>260</v>
      </c>
    </row>
    <row r="196" spans="1:11" ht="48">
      <c r="A196" s="25">
        <f t="shared" si="6"/>
        <v>45</v>
      </c>
      <c r="B196" s="41" t="s">
        <v>621</v>
      </c>
      <c r="C196" s="9" t="s">
        <v>399</v>
      </c>
      <c r="D196" s="38">
        <v>35480</v>
      </c>
      <c r="E196" s="48">
        <v>38553</v>
      </c>
      <c r="F196" s="34">
        <v>1620</v>
      </c>
      <c r="G196" s="9" t="s">
        <v>344</v>
      </c>
      <c r="H196" s="33" t="s">
        <v>648</v>
      </c>
      <c r="I196" s="26" t="s">
        <v>501</v>
      </c>
      <c r="J196" s="26"/>
      <c r="K196" s="9" t="s">
        <v>261</v>
      </c>
    </row>
    <row r="197" spans="1:11" ht="48">
      <c r="A197" s="25">
        <f t="shared" si="6"/>
        <v>46</v>
      </c>
      <c r="B197" s="41" t="s">
        <v>284</v>
      </c>
      <c r="C197" s="9" t="s">
        <v>454</v>
      </c>
      <c r="D197" s="38">
        <v>36200</v>
      </c>
      <c r="E197" s="48">
        <v>38553</v>
      </c>
      <c r="F197" s="34">
        <v>81</v>
      </c>
      <c r="G197" s="9" t="s">
        <v>608</v>
      </c>
      <c r="H197" s="33" t="s">
        <v>424</v>
      </c>
      <c r="I197" s="26" t="s">
        <v>112</v>
      </c>
      <c r="J197" s="26"/>
      <c r="K197" s="9" t="s">
        <v>261</v>
      </c>
    </row>
    <row r="198" spans="1:11" ht="48">
      <c r="A198" s="25">
        <f t="shared" si="6"/>
        <v>47</v>
      </c>
      <c r="B198" s="41" t="s">
        <v>637</v>
      </c>
      <c r="C198" s="9" t="s">
        <v>719</v>
      </c>
      <c r="D198" s="48">
        <v>35565</v>
      </c>
      <c r="E198" s="48">
        <v>38649</v>
      </c>
      <c r="F198" s="34">
        <v>15390</v>
      </c>
      <c r="G198" s="9" t="s">
        <v>74</v>
      </c>
      <c r="H198" s="33" t="s">
        <v>424</v>
      </c>
      <c r="I198" s="26" t="s">
        <v>75</v>
      </c>
      <c r="J198" s="26"/>
      <c r="K198" s="9" t="s">
        <v>261</v>
      </c>
    </row>
    <row r="199" spans="1:11" ht="48">
      <c r="A199" s="25">
        <f t="shared" si="6"/>
        <v>48</v>
      </c>
      <c r="B199" s="41" t="s">
        <v>142</v>
      </c>
      <c r="C199" s="9" t="s">
        <v>141</v>
      </c>
      <c r="D199" s="48">
        <v>35689</v>
      </c>
      <c r="E199" s="48">
        <v>38649</v>
      </c>
      <c r="F199" s="34">
        <v>96.81</v>
      </c>
      <c r="G199" s="33" t="s">
        <v>225</v>
      </c>
      <c r="H199" s="33" t="s">
        <v>424</v>
      </c>
      <c r="I199" s="26" t="s">
        <v>503</v>
      </c>
      <c r="J199" s="26"/>
      <c r="K199" s="9" t="s">
        <v>261</v>
      </c>
    </row>
    <row r="200" spans="1:11" ht="48">
      <c r="A200" s="25">
        <f t="shared" si="6"/>
        <v>49</v>
      </c>
      <c r="B200" s="41" t="s">
        <v>143</v>
      </c>
      <c r="C200" s="9" t="s">
        <v>274</v>
      </c>
      <c r="D200" s="48">
        <v>36112</v>
      </c>
      <c r="E200" s="48">
        <v>38649</v>
      </c>
      <c r="F200" s="34">
        <v>628.7486</v>
      </c>
      <c r="G200" s="9" t="s">
        <v>740</v>
      </c>
      <c r="H200" s="33" t="s">
        <v>351</v>
      </c>
      <c r="I200" s="26" t="s">
        <v>371</v>
      </c>
      <c r="J200" s="26"/>
      <c r="K200" s="9" t="s">
        <v>261</v>
      </c>
    </row>
    <row r="201" spans="1:11" ht="48">
      <c r="A201" s="25">
        <f t="shared" si="6"/>
        <v>50</v>
      </c>
      <c r="B201" s="41" t="s">
        <v>352</v>
      </c>
      <c r="C201" s="10" t="s">
        <v>508</v>
      </c>
      <c r="D201" s="38">
        <v>37687</v>
      </c>
      <c r="E201" s="48">
        <v>38649</v>
      </c>
      <c r="F201" s="34">
        <v>810</v>
      </c>
      <c r="G201" s="9" t="s">
        <v>631</v>
      </c>
      <c r="H201" s="33" t="s">
        <v>351</v>
      </c>
      <c r="I201" s="26" t="s">
        <v>336</v>
      </c>
      <c r="J201" s="26"/>
      <c r="K201" s="9" t="s">
        <v>261</v>
      </c>
    </row>
    <row r="202" spans="1:11" ht="48">
      <c r="A202" s="25">
        <f t="shared" si="6"/>
        <v>51</v>
      </c>
      <c r="B202" s="41" t="s">
        <v>144</v>
      </c>
      <c r="C202" s="10" t="s">
        <v>203</v>
      </c>
      <c r="D202" s="48">
        <v>38404</v>
      </c>
      <c r="E202" s="48">
        <v>38649</v>
      </c>
      <c r="F202" s="34">
        <v>3321</v>
      </c>
      <c r="G202" s="9" t="s">
        <v>324</v>
      </c>
      <c r="H202" s="33" t="s">
        <v>424</v>
      </c>
      <c r="I202" s="26" t="s">
        <v>301</v>
      </c>
      <c r="J202" s="26"/>
      <c r="K202" s="9" t="s">
        <v>261</v>
      </c>
    </row>
    <row r="203" spans="1:11" ht="48">
      <c r="A203" s="25">
        <f t="shared" si="6"/>
        <v>52</v>
      </c>
      <c r="B203" s="41" t="s">
        <v>483</v>
      </c>
      <c r="C203" s="9" t="s">
        <v>719</v>
      </c>
      <c r="D203" s="38">
        <v>37183</v>
      </c>
      <c r="E203" s="48">
        <v>38786</v>
      </c>
      <c r="F203" s="34">
        <v>651.5822</v>
      </c>
      <c r="G203" s="9" t="s">
        <v>74</v>
      </c>
      <c r="H203" s="33" t="s">
        <v>424</v>
      </c>
      <c r="I203" s="26" t="s">
        <v>151</v>
      </c>
      <c r="J203" s="26"/>
      <c r="K203" s="9" t="s">
        <v>261</v>
      </c>
    </row>
    <row r="204" spans="1:11" ht="48">
      <c r="A204" s="25">
        <f t="shared" si="6"/>
        <v>53</v>
      </c>
      <c r="B204" s="41" t="s">
        <v>21</v>
      </c>
      <c r="C204" s="10" t="s">
        <v>53</v>
      </c>
      <c r="D204" s="48">
        <v>38608</v>
      </c>
      <c r="E204" s="48">
        <v>39036</v>
      </c>
      <c r="F204" s="34">
        <v>307.2092</v>
      </c>
      <c r="G204" s="9" t="s">
        <v>302</v>
      </c>
      <c r="H204" s="33" t="s">
        <v>424</v>
      </c>
      <c r="I204" s="26" t="s">
        <v>397</v>
      </c>
      <c r="J204" s="26"/>
      <c r="K204" s="9" t="s">
        <v>261</v>
      </c>
    </row>
    <row r="205" spans="1:11" ht="36">
      <c r="A205" s="25">
        <f t="shared" si="6"/>
        <v>54</v>
      </c>
      <c r="B205" s="41" t="s">
        <v>448</v>
      </c>
      <c r="C205" s="10" t="s">
        <v>609</v>
      </c>
      <c r="D205" s="38">
        <v>38617</v>
      </c>
      <c r="E205" s="48">
        <v>39219</v>
      </c>
      <c r="F205" s="34">
        <v>842.6448</v>
      </c>
      <c r="G205" s="9" t="s">
        <v>88</v>
      </c>
      <c r="H205" s="33" t="s">
        <v>351</v>
      </c>
      <c r="I205" s="26" t="s">
        <v>397</v>
      </c>
      <c r="J205" s="26"/>
      <c r="K205" s="9" t="s">
        <v>262</v>
      </c>
    </row>
    <row r="206" spans="1:11" ht="36">
      <c r="A206" s="25">
        <f t="shared" si="6"/>
        <v>55</v>
      </c>
      <c r="B206" s="41" t="s">
        <v>4</v>
      </c>
      <c r="C206" s="10" t="s">
        <v>713</v>
      </c>
      <c r="D206" s="38">
        <v>38764</v>
      </c>
      <c r="E206" s="48">
        <v>39224</v>
      </c>
      <c r="F206" s="34">
        <v>2593.9519</v>
      </c>
      <c r="G206" s="9" t="s">
        <v>664</v>
      </c>
      <c r="H206" s="33" t="s">
        <v>351</v>
      </c>
      <c r="I206" s="26" t="s">
        <v>665</v>
      </c>
      <c r="J206" s="26"/>
      <c r="K206" s="9" t="s">
        <v>263</v>
      </c>
    </row>
    <row r="207" spans="1:11" ht="48">
      <c r="A207" s="25">
        <f t="shared" si="6"/>
        <v>56</v>
      </c>
      <c r="B207" s="41" t="s">
        <v>198</v>
      </c>
      <c r="C207" s="9" t="s">
        <v>572</v>
      </c>
      <c r="D207" s="38">
        <v>36801</v>
      </c>
      <c r="E207" s="48">
        <v>39329</v>
      </c>
      <c r="F207" s="34">
        <v>1582.4194</v>
      </c>
      <c r="G207" s="9" t="s">
        <v>202</v>
      </c>
      <c r="H207" s="33" t="s">
        <v>351</v>
      </c>
      <c r="I207" s="26" t="s">
        <v>501</v>
      </c>
      <c r="J207" s="26"/>
      <c r="K207" s="9" t="s">
        <v>264</v>
      </c>
    </row>
    <row r="208" spans="1:11" ht="48">
      <c r="A208" s="25">
        <f t="shared" si="6"/>
        <v>57</v>
      </c>
      <c r="B208" s="41" t="s">
        <v>372</v>
      </c>
      <c r="C208" s="10" t="s">
        <v>126</v>
      </c>
      <c r="D208" s="38">
        <v>38993</v>
      </c>
      <c r="E208" s="48">
        <v>39329</v>
      </c>
      <c r="F208" s="34">
        <v>439.0159</v>
      </c>
      <c r="G208" s="9" t="s">
        <v>139</v>
      </c>
      <c r="H208" s="33" t="s">
        <v>424</v>
      </c>
      <c r="I208" s="26" t="s">
        <v>140</v>
      </c>
      <c r="J208" s="26"/>
      <c r="K208" s="9" t="s">
        <v>261</v>
      </c>
    </row>
    <row r="209" spans="1:11" ht="60">
      <c r="A209" s="25">
        <f t="shared" si="6"/>
        <v>58</v>
      </c>
      <c r="B209" s="41" t="s">
        <v>80</v>
      </c>
      <c r="C209" s="9" t="s">
        <v>226</v>
      </c>
      <c r="D209" s="38">
        <v>35181</v>
      </c>
      <c r="E209" s="48">
        <v>39342</v>
      </c>
      <c r="F209" s="34">
        <v>1053</v>
      </c>
      <c r="G209" s="9" t="s">
        <v>205</v>
      </c>
      <c r="H209" s="33" t="s">
        <v>351</v>
      </c>
      <c r="I209" s="26" t="s">
        <v>379</v>
      </c>
      <c r="J209" s="26"/>
      <c r="K209" s="9" t="s">
        <v>265</v>
      </c>
    </row>
    <row r="210" spans="1:11" ht="36">
      <c r="A210" s="25">
        <f t="shared" si="6"/>
        <v>59</v>
      </c>
      <c r="B210" s="41" t="s">
        <v>496</v>
      </c>
      <c r="C210" s="9" t="s">
        <v>340</v>
      </c>
      <c r="D210" s="38">
        <v>37369</v>
      </c>
      <c r="E210" s="48">
        <v>39693</v>
      </c>
      <c r="F210" s="34">
        <v>1686.4814</v>
      </c>
      <c r="G210" s="9" t="s">
        <v>219</v>
      </c>
      <c r="H210" s="33" t="s">
        <v>351</v>
      </c>
      <c r="I210" s="26" t="s">
        <v>501</v>
      </c>
      <c r="J210" s="26"/>
      <c r="K210" s="9" t="s">
        <v>266</v>
      </c>
    </row>
    <row r="211" spans="1:11" ht="36">
      <c r="A211" s="25">
        <f t="shared" si="6"/>
        <v>60</v>
      </c>
      <c r="B211" s="41" t="s">
        <v>16</v>
      </c>
      <c r="C211" s="10" t="s">
        <v>359</v>
      </c>
      <c r="D211" s="38">
        <v>37692</v>
      </c>
      <c r="E211" s="48">
        <v>39727</v>
      </c>
      <c r="F211" s="34">
        <v>252.9755</v>
      </c>
      <c r="G211" s="9" t="s">
        <v>235</v>
      </c>
      <c r="H211" s="9" t="s">
        <v>590</v>
      </c>
      <c r="I211" s="26" t="s">
        <v>598</v>
      </c>
      <c r="J211" s="26"/>
      <c r="K211" s="9" t="s">
        <v>267</v>
      </c>
    </row>
    <row r="212" spans="1:11" ht="36">
      <c r="A212" s="25">
        <f t="shared" si="6"/>
        <v>61</v>
      </c>
      <c r="B212" s="41" t="s">
        <v>304</v>
      </c>
      <c r="C212" s="10" t="s">
        <v>570</v>
      </c>
      <c r="D212" s="38">
        <v>39455</v>
      </c>
      <c r="E212" s="47">
        <v>39770</v>
      </c>
      <c r="F212" s="34">
        <v>3108</v>
      </c>
      <c r="G212" s="9" t="s">
        <v>311</v>
      </c>
      <c r="H212" s="9" t="s">
        <v>590</v>
      </c>
      <c r="I212" s="26" t="s">
        <v>444</v>
      </c>
      <c r="J212" s="26"/>
      <c r="K212" s="158" t="s">
        <v>58</v>
      </c>
    </row>
    <row r="213" spans="1:11" ht="36">
      <c r="A213" s="25">
        <f t="shared" si="6"/>
        <v>62</v>
      </c>
      <c r="B213" s="41" t="s">
        <v>364</v>
      </c>
      <c r="C213" s="10" t="s">
        <v>429</v>
      </c>
      <c r="D213" s="38">
        <v>39455</v>
      </c>
      <c r="E213" s="47">
        <v>39770</v>
      </c>
      <c r="F213" s="34">
        <v>3864</v>
      </c>
      <c r="G213" s="9" t="s">
        <v>431</v>
      </c>
      <c r="H213" s="9" t="s">
        <v>590</v>
      </c>
      <c r="I213" s="26" t="s">
        <v>444</v>
      </c>
      <c r="J213" s="26"/>
      <c r="K213" s="158" t="s">
        <v>58</v>
      </c>
    </row>
    <row r="214" spans="1:11" ht="36">
      <c r="A214" s="25">
        <f t="shared" si="6"/>
        <v>63</v>
      </c>
      <c r="B214" s="41" t="s">
        <v>365</v>
      </c>
      <c r="C214" s="10" t="s">
        <v>430</v>
      </c>
      <c r="D214" s="38">
        <v>39455</v>
      </c>
      <c r="E214" s="47">
        <v>39770</v>
      </c>
      <c r="F214" s="34">
        <v>1922.2715</v>
      </c>
      <c r="G214" s="9" t="s">
        <v>431</v>
      </c>
      <c r="H214" s="9" t="s">
        <v>590</v>
      </c>
      <c r="I214" s="26" t="s">
        <v>444</v>
      </c>
      <c r="J214" s="26"/>
      <c r="K214" s="158" t="s">
        <v>58</v>
      </c>
    </row>
    <row r="215" spans="1:11" ht="36">
      <c r="A215" s="25">
        <f t="shared" si="6"/>
        <v>64</v>
      </c>
      <c r="B215" s="41" t="s">
        <v>27</v>
      </c>
      <c r="C215" s="10" t="s">
        <v>290</v>
      </c>
      <c r="D215" s="38">
        <v>39287</v>
      </c>
      <c r="E215" s="47">
        <v>39797</v>
      </c>
      <c r="F215" s="34">
        <v>1008</v>
      </c>
      <c r="G215" s="9" t="s">
        <v>386</v>
      </c>
      <c r="H215" s="9" t="s">
        <v>424</v>
      </c>
      <c r="I215" s="26" t="s">
        <v>427</v>
      </c>
      <c r="J215" s="26"/>
      <c r="K215" s="158" t="s">
        <v>58</v>
      </c>
    </row>
    <row r="216" spans="1:11" ht="36">
      <c r="A216" s="25">
        <f t="shared" si="6"/>
        <v>65</v>
      </c>
      <c r="B216" s="41" t="s">
        <v>714</v>
      </c>
      <c r="C216" s="10" t="s">
        <v>430</v>
      </c>
      <c r="D216" s="38">
        <v>39449</v>
      </c>
      <c r="E216" s="47">
        <v>39874</v>
      </c>
      <c r="F216" s="34">
        <v>2350.0412</v>
      </c>
      <c r="G216" s="9" t="s">
        <v>111</v>
      </c>
      <c r="H216" s="9" t="s">
        <v>590</v>
      </c>
      <c r="I216" s="26" t="s">
        <v>444</v>
      </c>
      <c r="J216" s="26"/>
      <c r="K216" s="158" t="s">
        <v>58</v>
      </c>
    </row>
    <row r="217" spans="1:11" ht="36">
      <c r="A217" s="25">
        <f aca="true" t="shared" si="7" ref="A217:A238">SUM(A216+1)</f>
        <v>66</v>
      </c>
      <c r="B217" s="41" t="s">
        <v>303</v>
      </c>
      <c r="C217" s="10" t="s">
        <v>430</v>
      </c>
      <c r="D217" s="38">
        <v>39454</v>
      </c>
      <c r="E217" s="47">
        <v>39874</v>
      </c>
      <c r="F217" s="34">
        <v>1266.3812</v>
      </c>
      <c r="G217" s="9" t="s">
        <v>311</v>
      </c>
      <c r="H217" s="9" t="s">
        <v>590</v>
      </c>
      <c r="I217" s="26" t="s">
        <v>444</v>
      </c>
      <c r="J217" s="26"/>
      <c r="K217" s="158" t="s">
        <v>58</v>
      </c>
    </row>
    <row r="218" spans="1:11" ht="48">
      <c r="A218" s="25">
        <f t="shared" si="7"/>
        <v>67</v>
      </c>
      <c r="B218" s="33" t="s">
        <v>1</v>
      </c>
      <c r="C218" s="10" t="s">
        <v>554</v>
      </c>
      <c r="D218" s="38">
        <v>38643</v>
      </c>
      <c r="E218" s="47">
        <v>39884</v>
      </c>
      <c r="F218" s="34">
        <v>280.293</v>
      </c>
      <c r="G218" s="9" t="s">
        <v>487</v>
      </c>
      <c r="H218" s="9" t="s">
        <v>424</v>
      </c>
      <c r="I218" s="26" t="s">
        <v>397</v>
      </c>
      <c r="J218" s="26"/>
      <c r="K218" s="9" t="s">
        <v>261</v>
      </c>
    </row>
    <row r="219" spans="1:11" ht="36">
      <c r="A219" s="25">
        <f t="shared" si="7"/>
        <v>68</v>
      </c>
      <c r="B219" s="33" t="s">
        <v>35</v>
      </c>
      <c r="C219" s="10" t="s">
        <v>430</v>
      </c>
      <c r="D219" s="38">
        <v>39489</v>
      </c>
      <c r="E219" s="47">
        <v>39987</v>
      </c>
      <c r="F219" s="34">
        <v>7461.9691</v>
      </c>
      <c r="G219" s="9" t="s">
        <v>384</v>
      </c>
      <c r="H219" s="9" t="s">
        <v>590</v>
      </c>
      <c r="I219" s="26" t="s">
        <v>444</v>
      </c>
      <c r="J219" s="26"/>
      <c r="K219" s="158" t="s">
        <v>58</v>
      </c>
    </row>
    <row r="220" spans="1:11" ht="36">
      <c r="A220" s="25">
        <f t="shared" si="7"/>
        <v>69</v>
      </c>
      <c r="B220" s="33" t="s">
        <v>440</v>
      </c>
      <c r="C220" s="10" t="s">
        <v>7</v>
      </c>
      <c r="D220" s="38">
        <v>39513</v>
      </c>
      <c r="E220" s="47">
        <v>39987</v>
      </c>
      <c r="F220" s="34">
        <v>1259.1488</v>
      </c>
      <c r="G220" s="9" t="s">
        <v>71</v>
      </c>
      <c r="H220" s="9" t="s">
        <v>590</v>
      </c>
      <c r="I220" s="26" t="s">
        <v>253</v>
      </c>
      <c r="J220" s="26"/>
      <c r="K220" s="158" t="s">
        <v>58</v>
      </c>
    </row>
    <row r="221" spans="1:11" ht="60">
      <c r="A221" s="25">
        <f t="shared" si="7"/>
        <v>70</v>
      </c>
      <c r="B221" s="33" t="s">
        <v>331</v>
      </c>
      <c r="C221" s="10" t="s">
        <v>7</v>
      </c>
      <c r="D221" s="38">
        <v>39576</v>
      </c>
      <c r="E221" s="47">
        <v>39987</v>
      </c>
      <c r="F221" s="34">
        <v>1162.7754</v>
      </c>
      <c r="G221" s="9" t="s">
        <v>393</v>
      </c>
      <c r="H221" s="9" t="s">
        <v>590</v>
      </c>
      <c r="I221" s="26" t="s">
        <v>394</v>
      </c>
      <c r="J221" s="26"/>
      <c r="K221" s="158" t="s">
        <v>58</v>
      </c>
    </row>
    <row r="222" spans="1:11" ht="36">
      <c r="A222" s="25">
        <f t="shared" si="7"/>
        <v>71</v>
      </c>
      <c r="B222" s="33" t="s">
        <v>293</v>
      </c>
      <c r="C222" s="10" t="s">
        <v>7</v>
      </c>
      <c r="D222" s="38">
        <v>39580</v>
      </c>
      <c r="E222" s="47">
        <v>39987</v>
      </c>
      <c r="F222" s="34">
        <v>1105.0397</v>
      </c>
      <c r="G222" s="9" t="s">
        <v>335</v>
      </c>
      <c r="H222" s="9" t="s">
        <v>590</v>
      </c>
      <c r="I222" s="26" t="s">
        <v>206</v>
      </c>
      <c r="J222" s="26"/>
      <c r="K222" s="158" t="s">
        <v>58</v>
      </c>
    </row>
    <row r="223" spans="1:11" ht="48">
      <c r="A223" s="25">
        <f t="shared" si="7"/>
        <v>72</v>
      </c>
      <c r="B223" s="33" t="s">
        <v>18</v>
      </c>
      <c r="C223" s="10" t="s">
        <v>660</v>
      </c>
      <c r="D223" s="38">
        <v>38016</v>
      </c>
      <c r="E223" s="47">
        <v>40032</v>
      </c>
      <c r="F223" s="34">
        <v>100.0196</v>
      </c>
      <c r="G223" s="9" t="s">
        <v>302</v>
      </c>
      <c r="H223" s="9" t="s">
        <v>424</v>
      </c>
      <c r="I223" s="26" t="s">
        <v>676</v>
      </c>
      <c r="J223" s="26"/>
      <c r="K223" s="9" t="s">
        <v>261</v>
      </c>
    </row>
    <row r="224" spans="1:11" ht="120">
      <c r="A224" s="25">
        <f t="shared" si="7"/>
        <v>73</v>
      </c>
      <c r="B224" s="23" t="s">
        <v>354</v>
      </c>
      <c r="C224" s="10" t="s">
        <v>7</v>
      </c>
      <c r="D224" s="38">
        <v>39616</v>
      </c>
      <c r="E224" s="47">
        <v>40037</v>
      </c>
      <c r="F224" s="34">
        <v>8772.1242</v>
      </c>
      <c r="G224" s="42" t="s">
        <v>729</v>
      </c>
      <c r="H224" s="9" t="s">
        <v>590</v>
      </c>
      <c r="I224" s="9" t="s">
        <v>115</v>
      </c>
      <c r="J224" s="9"/>
      <c r="K224" s="9" t="s">
        <v>261</v>
      </c>
    </row>
    <row r="225" spans="1:11" ht="36">
      <c r="A225" s="25">
        <f t="shared" si="7"/>
        <v>74</v>
      </c>
      <c r="B225" s="33" t="s">
        <v>26</v>
      </c>
      <c r="C225" s="10" t="s">
        <v>635</v>
      </c>
      <c r="D225" s="38">
        <v>39492</v>
      </c>
      <c r="E225" s="47">
        <v>40042</v>
      </c>
      <c r="F225" s="34">
        <v>1054.6465</v>
      </c>
      <c r="G225" s="9" t="s">
        <v>449</v>
      </c>
      <c r="H225" s="9" t="s">
        <v>424</v>
      </c>
      <c r="I225" s="26" t="s">
        <v>636</v>
      </c>
      <c r="J225" s="26"/>
      <c r="K225" s="158" t="s">
        <v>58</v>
      </c>
    </row>
    <row r="226" spans="1:11" ht="60">
      <c r="A226" s="25">
        <f t="shared" si="7"/>
        <v>75</v>
      </c>
      <c r="B226" s="33" t="s">
        <v>156</v>
      </c>
      <c r="C226" s="10" t="s">
        <v>146</v>
      </c>
      <c r="D226" s="38">
        <v>39612</v>
      </c>
      <c r="E226" s="47">
        <v>40095</v>
      </c>
      <c r="F226" s="34">
        <v>3601.8489</v>
      </c>
      <c r="G226" s="9" t="s">
        <v>353</v>
      </c>
      <c r="H226" s="9" t="s">
        <v>590</v>
      </c>
      <c r="I226" s="26" t="s">
        <v>596</v>
      </c>
      <c r="J226" s="26"/>
      <c r="K226" s="9" t="s">
        <v>61</v>
      </c>
    </row>
    <row r="227" spans="1:11" ht="36">
      <c r="A227" s="25">
        <f t="shared" si="7"/>
        <v>76</v>
      </c>
      <c r="B227" s="33" t="s">
        <v>641</v>
      </c>
      <c r="C227" s="10" t="s">
        <v>401</v>
      </c>
      <c r="D227" s="48">
        <v>39679</v>
      </c>
      <c r="E227" s="47">
        <v>40148</v>
      </c>
      <c r="F227" s="27">
        <v>3361.5381</v>
      </c>
      <c r="G227" s="21" t="s">
        <v>243</v>
      </c>
      <c r="H227" s="21" t="s">
        <v>424</v>
      </c>
      <c r="I227" s="21" t="s">
        <v>699</v>
      </c>
      <c r="J227" s="21"/>
      <c r="K227" s="158" t="s">
        <v>268</v>
      </c>
    </row>
    <row r="228" spans="1:11" ht="36">
      <c r="A228" s="25">
        <f t="shared" si="7"/>
        <v>77</v>
      </c>
      <c r="B228" s="33" t="s">
        <v>627</v>
      </c>
      <c r="C228" s="10" t="s">
        <v>401</v>
      </c>
      <c r="D228" s="48">
        <v>39687</v>
      </c>
      <c r="E228" s="47">
        <v>40148</v>
      </c>
      <c r="F228" s="27">
        <v>4784.4566</v>
      </c>
      <c r="G228" s="26" t="s">
        <v>286</v>
      </c>
      <c r="H228" s="26" t="s">
        <v>351</v>
      </c>
      <c r="I228" s="21" t="s">
        <v>563</v>
      </c>
      <c r="J228" s="21"/>
      <c r="K228" s="158" t="s">
        <v>268</v>
      </c>
    </row>
    <row r="229" spans="1:11" ht="60">
      <c r="A229" s="25">
        <f t="shared" si="7"/>
        <v>78</v>
      </c>
      <c r="B229" s="33" t="s">
        <v>375</v>
      </c>
      <c r="C229" s="10" t="s">
        <v>152</v>
      </c>
      <c r="D229" s="48">
        <v>39731</v>
      </c>
      <c r="E229" s="47">
        <v>40148</v>
      </c>
      <c r="F229" s="27">
        <v>1643.1938</v>
      </c>
      <c r="G229" s="14" t="s">
        <v>251</v>
      </c>
      <c r="H229" s="26" t="s">
        <v>351</v>
      </c>
      <c r="I229" s="21" t="s">
        <v>531</v>
      </c>
      <c r="J229" s="21"/>
      <c r="K229" s="9" t="s">
        <v>60</v>
      </c>
    </row>
    <row r="230" spans="1:11" ht="36">
      <c r="A230" s="25">
        <f t="shared" si="7"/>
        <v>79</v>
      </c>
      <c r="B230" s="33" t="s">
        <v>131</v>
      </c>
      <c r="C230" s="10" t="s">
        <v>571</v>
      </c>
      <c r="D230" s="38">
        <v>37050</v>
      </c>
      <c r="E230" s="47">
        <v>40154</v>
      </c>
      <c r="F230" s="34">
        <v>1640.3165</v>
      </c>
      <c r="G230" s="9" t="s">
        <v>720</v>
      </c>
      <c r="H230" s="9" t="s">
        <v>351</v>
      </c>
      <c r="I230" s="26" t="s">
        <v>137</v>
      </c>
      <c r="J230" s="26"/>
      <c r="K230" s="9" t="s">
        <v>269</v>
      </c>
    </row>
    <row r="231" spans="1:11" ht="36">
      <c r="A231" s="25">
        <f t="shared" si="7"/>
        <v>80</v>
      </c>
      <c r="B231" s="33" t="s">
        <v>362</v>
      </c>
      <c r="C231" s="9" t="s">
        <v>56</v>
      </c>
      <c r="D231" s="38">
        <v>39462</v>
      </c>
      <c r="E231" s="47">
        <v>40161</v>
      </c>
      <c r="F231" s="34">
        <v>659.6393</v>
      </c>
      <c r="G231" s="9" t="s">
        <v>114</v>
      </c>
      <c r="H231" s="9" t="s">
        <v>590</v>
      </c>
      <c r="I231" s="26" t="s">
        <v>115</v>
      </c>
      <c r="J231" s="26"/>
      <c r="K231" s="158" t="s">
        <v>58</v>
      </c>
    </row>
    <row r="232" spans="1:11" ht="48">
      <c r="A232" s="25">
        <f t="shared" si="7"/>
        <v>81</v>
      </c>
      <c r="B232" s="33" t="s">
        <v>472</v>
      </c>
      <c r="C232" s="10" t="s">
        <v>138</v>
      </c>
      <c r="D232" s="38">
        <v>38624</v>
      </c>
      <c r="E232" s="47">
        <v>40176</v>
      </c>
      <c r="F232" s="34">
        <v>1683.3607</v>
      </c>
      <c r="G232" s="9" t="s">
        <v>626</v>
      </c>
      <c r="H232" s="9" t="s">
        <v>351</v>
      </c>
      <c r="I232" s="26" t="s">
        <v>397</v>
      </c>
      <c r="J232" s="26"/>
      <c r="K232" s="9" t="s">
        <v>261</v>
      </c>
    </row>
    <row r="233" spans="1:11" ht="60">
      <c r="A233" s="25">
        <f t="shared" si="7"/>
        <v>82</v>
      </c>
      <c r="B233" s="33" t="s">
        <v>291</v>
      </c>
      <c r="C233" s="10" t="s">
        <v>152</v>
      </c>
      <c r="D233" s="48">
        <v>39696</v>
      </c>
      <c r="E233" s="47">
        <v>40176</v>
      </c>
      <c r="F233" s="27">
        <v>1010.8544</v>
      </c>
      <c r="G233" s="26" t="s">
        <v>187</v>
      </c>
      <c r="H233" s="26" t="s">
        <v>351</v>
      </c>
      <c r="I233" s="21" t="s">
        <v>531</v>
      </c>
      <c r="J233" s="21"/>
      <c r="K233" s="9" t="s">
        <v>60</v>
      </c>
    </row>
    <row r="234" spans="1:11" ht="36">
      <c r="A234" s="25">
        <f t="shared" si="7"/>
        <v>83</v>
      </c>
      <c r="B234" s="33" t="s">
        <v>404</v>
      </c>
      <c r="C234" s="10" t="s">
        <v>57</v>
      </c>
      <c r="D234" s="48">
        <v>39735</v>
      </c>
      <c r="E234" s="47">
        <v>40176</v>
      </c>
      <c r="F234" s="27">
        <v>2024.2491</v>
      </c>
      <c r="G234" s="14" t="s">
        <v>279</v>
      </c>
      <c r="H234" s="26" t="s">
        <v>590</v>
      </c>
      <c r="I234" s="21" t="s">
        <v>423</v>
      </c>
      <c r="J234" s="21"/>
      <c r="K234" s="158" t="s">
        <v>687</v>
      </c>
    </row>
    <row r="235" spans="1:11" ht="48">
      <c r="A235" s="25">
        <f t="shared" si="7"/>
        <v>84</v>
      </c>
      <c r="B235" s="23" t="s">
        <v>167</v>
      </c>
      <c r="C235" s="9" t="s">
        <v>56</v>
      </c>
      <c r="D235" s="38">
        <v>39573</v>
      </c>
      <c r="E235" s="47">
        <v>40176</v>
      </c>
      <c r="F235" s="34">
        <v>1143.3595</v>
      </c>
      <c r="G235" s="42" t="s">
        <v>473</v>
      </c>
      <c r="H235" s="9" t="s">
        <v>590</v>
      </c>
      <c r="I235" s="9" t="s">
        <v>546</v>
      </c>
      <c r="J235" s="9"/>
      <c r="K235" s="9" t="s">
        <v>261</v>
      </c>
    </row>
    <row r="236" spans="1:11" ht="60">
      <c r="A236" s="25">
        <f t="shared" si="7"/>
        <v>85</v>
      </c>
      <c r="B236" s="33" t="s">
        <v>296</v>
      </c>
      <c r="C236" s="10" t="s">
        <v>635</v>
      </c>
      <c r="D236" s="38">
        <v>39647</v>
      </c>
      <c r="E236" s="47">
        <v>40254</v>
      </c>
      <c r="F236" s="34">
        <v>922.2027</v>
      </c>
      <c r="G236" s="9" t="s">
        <v>540</v>
      </c>
      <c r="H236" s="9" t="s">
        <v>351</v>
      </c>
      <c r="I236" s="26" t="s">
        <v>343</v>
      </c>
      <c r="J236" s="26"/>
      <c r="K236" s="9" t="s">
        <v>60</v>
      </c>
    </row>
    <row r="237" spans="1:11" ht="60">
      <c r="A237" s="25">
        <f t="shared" si="7"/>
        <v>86</v>
      </c>
      <c r="B237" s="33" t="s">
        <v>13</v>
      </c>
      <c r="C237" s="10" t="s">
        <v>413</v>
      </c>
      <c r="D237" s="48">
        <v>39707</v>
      </c>
      <c r="E237" s="47">
        <v>40254</v>
      </c>
      <c r="F237" s="27">
        <v>625.8066</v>
      </c>
      <c r="G237" s="26" t="s">
        <v>622</v>
      </c>
      <c r="H237" s="26" t="s">
        <v>424</v>
      </c>
      <c r="I237" s="21" t="s">
        <v>253</v>
      </c>
      <c r="J237" s="21"/>
      <c r="K237" s="9" t="s">
        <v>60</v>
      </c>
    </row>
    <row r="238" spans="1:11" ht="60.75" thickBot="1">
      <c r="A238" s="25">
        <f t="shared" si="7"/>
        <v>87</v>
      </c>
      <c r="B238" s="111" t="s">
        <v>245</v>
      </c>
      <c r="C238" s="88" t="s">
        <v>414</v>
      </c>
      <c r="D238" s="112">
        <v>39738</v>
      </c>
      <c r="E238" s="96">
        <v>40254</v>
      </c>
      <c r="F238" s="113">
        <v>45.5005</v>
      </c>
      <c r="G238" s="87" t="s">
        <v>234</v>
      </c>
      <c r="H238" s="87" t="s">
        <v>590</v>
      </c>
      <c r="I238" s="114" t="s">
        <v>596</v>
      </c>
      <c r="J238" s="114"/>
      <c r="K238" s="56" t="s">
        <v>59</v>
      </c>
    </row>
    <row r="239" spans="1:11" ht="16.5" thickBot="1" thickTop="1">
      <c r="A239" s="131"/>
      <c r="B239" s="132"/>
      <c r="C239" s="125"/>
      <c r="D239" s="127"/>
      <c r="E239" s="133"/>
      <c r="F239" s="136">
        <f>SUM(F152:F238)</f>
        <v>185029.5816</v>
      </c>
      <c r="G239" s="134"/>
      <c r="H239" s="135"/>
      <c r="I239" s="134"/>
      <c r="J239" s="130"/>
      <c r="K239" s="129"/>
    </row>
    <row r="240" spans="1:11" ht="15.75" thickTop="1">
      <c r="A240" s="4" t="s">
        <v>525</v>
      </c>
      <c r="B240" s="4"/>
      <c r="C240" s="44"/>
      <c r="D240" s="7"/>
      <c r="E240" s="49"/>
      <c r="F240" s="63"/>
      <c r="G240" s="64"/>
      <c r="H240" s="65"/>
      <c r="I240" s="64"/>
      <c r="J240" s="66"/>
      <c r="K240" s="59"/>
    </row>
    <row r="241" spans="1:11" ht="12.75">
      <c r="A241" s="161" t="s">
        <v>446</v>
      </c>
      <c r="B241" s="159" t="s">
        <v>316</v>
      </c>
      <c r="C241" s="163" t="s">
        <v>738</v>
      </c>
      <c r="D241" s="163" t="s">
        <v>403</v>
      </c>
      <c r="E241" s="174" t="s">
        <v>100</v>
      </c>
      <c r="F241" s="159" t="s">
        <v>461</v>
      </c>
      <c r="G241" s="159" t="s">
        <v>349</v>
      </c>
      <c r="H241" s="159"/>
      <c r="I241" s="159" t="s">
        <v>568</v>
      </c>
      <c r="J241" s="159" t="s">
        <v>739</v>
      </c>
      <c r="K241" s="159" t="s">
        <v>116</v>
      </c>
    </row>
    <row r="242" spans="1:11" ht="12.75">
      <c r="A242" s="162"/>
      <c r="B242" s="160"/>
      <c r="C242" s="160"/>
      <c r="D242" s="160"/>
      <c r="E242" s="175"/>
      <c r="F242" s="160"/>
      <c r="G242" s="159" t="s">
        <v>438</v>
      </c>
      <c r="H242" s="159" t="s">
        <v>117</v>
      </c>
      <c r="I242" s="160"/>
      <c r="J242" s="160"/>
      <c r="K242" s="160"/>
    </row>
    <row r="243" spans="1:11" ht="12.75">
      <c r="A243" s="176"/>
      <c r="B243" s="172"/>
      <c r="C243" s="172"/>
      <c r="D243" s="172"/>
      <c r="E243" s="172"/>
      <c r="F243" s="172"/>
      <c r="G243" s="159"/>
      <c r="H243" s="159"/>
      <c r="I243" s="172"/>
      <c r="J243" s="172"/>
      <c r="K243" s="172"/>
    </row>
    <row r="244" spans="1:11" ht="24">
      <c r="A244" s="53">
        <v>1</v>
      </c>
      <c r="B244" s="52" t="s">
        <v>9</v>
      </c>
      <c r="C244" s="73" t="s">
        <v>667</v>
      </c>
      <c r="D244" s="47">
        <v>34824</v>
      </c>
      <c r="E244" s="47">
        <v>35227</v>
      </c>
      <c r="F244" s="83">
        <v>16172.3</v>
      </c>
      <c r="G244" s="22"/>
      <c r="H244" s="13" t="s">
        <v>648</v>
      </c>
      <c r="I244" s="52"/>
      <c r="J244" s="52"/>
      <c r="K244" s="12" t="s">
        <v>101</v>
      </c>
    </row>
    <row r="245" spans="1:11" ht="24">
      <c r="A245" s="53">
        <f>SUM(A244+1)</f>
        <v>2</v>
      </c>
      <c r="B245" s="51" t="s">
        <v>328</v>
      </c>
      <c r="C245" s="9" t="s">
        <v>155</v>
      </c>
      <c r="D245" s="46">
        <v>35117</v>
      </c>
      <c r="E245" s="50">
        <v>35683</v>
      </c>
      <c r="F245" s="34">
        <v>2592</v>
      </c>
      <c r="G245" s="9" t="s">
        <v>653</v>
      </c>
      <c r="H245" s="9" t="s">
        <v>424</v>
      </c>
      <c r="I245" s="26" t="s">
        <v>276</v>
      </c>
      <c r="J245" s="26"/>
      <c r="K245" s="9" t="s">
        <v>392</v>
      </c>
    </row>
    <row r="246" spans="1:11" ht="24">
      <c r="A246" s="53">
        <f>SUM(A245+1)</f>
        <v>3</v>
      </c>
      <c r="B246" s="51" t="s">
        <v>732</v>
      </c>
      <c r="C246" s="9" t="s">
        <v>486</v>
      </c>
      <c r="D246" s="46">
        <v>35622</v>
      </c>
      <c r="E246" s="50">
        <v>35933</v>
      </c>
      <c r="F246" s="34">
        <v>13122</v>
      </c>
      <c r="G246" s="9" t="s">
        <v>591</v>
      </c>
      <c r="H246" s="9" t="s">
        <v>648</v>
      </c>
      <c r="I246" s="26" t="s">
        <v>281</v>
      </c>
      <c r="J246" s="26"/>
      <c r="K246" s="9" t="s">
        <v>392</v>
      </c>
    </row>
    <row r="247" spans="1:11" ht="48.75" thickBot="1">
      <c r="A247" s="121">
        <f>SUM(A246+1)</f>
        <v>4</v>
      </c>
      <c r="B247" s="122" t="s">
        <v>104</v>
      </c>
      <c r="C247" s="88" t="s">
        <v>400</v>
      </c>
      <c r="D247" s="96">
        <v>39050</v>
      </c>
      <c r="E247" s="96">
        <v>39427</v>
      </c>
      <c r="F247" s="104">
        <v>626.7</v>
      </c>
      <c r="G247" s="56" t="s">
        <v>647</v>
      </c>
      <c r="H247" s="56" t="s">
        <v>590</v>
      </c>
      <c r="I247" s="87" t="s">
        <v>427</v>
      </c>
      <c r="J247" s="87"/>
      <c r="K247" s="88" t="s">
        <v>654</v>
      </c>
    </row>
    <row r="248" spans="1:11" ht="14.25" thickBot="1" thickTop="1">
      <c r="A248" s="123"/>
      <c r="B248" s="124"/>
      <c r="C248" s="125"/>
      <c r="D248" s="126"/>
      <c r="E248" s="127"/>
      <c r="F248" s="128">
        <f>SUM(F244:F247)</f>
        <v>32513</v>
      </c>
      <c r="G248" s="129"/>
      <c r="H248" s="129"/>
      <c r="I248" s="130"/>
      <c r="J248" s="130"/>
      <c r="K248" s="129"/>
    </row>
    <row r="249" spans="1:11" ht="13.5" thickTop="1">
      <c r="A249" s="69"/>
      <c r="B249" s="62"/>
      <c r="C249" s="44"/>
      <c r="D249" s="68"/>
      <c r="E249" s="7"/>
      <c r="F249" s="67"/>
      <c r="G249" s="59"/>
      <c r="H249" s="59"/>
      <c r="I249" s="66"/>
      <c r="J249" s="66"/>
      <c r="K249" s="59"/>
    </row>
    <row r="250" spans="1:11" ht="15">
      <c r="A250" s="4" t="s">
        <v>298</v>
      </c>
      <c r="B250" s="62"/>
      <c r="C250" s="44"/>
      <c r="D250" s="68"/>
      <c r="E250" s="60"/>
      <c r="F250" s="67"/>
      <c r="G250" s="59"/>
      <c r="H250" s="59"/>
      <c r="I250" s="66"/>
      <c r="J250" s="66"/>
      <c r="K250" s="59"/>
    </row>
    <row r="251" spans="1:11" ht="12.75">
      <c r="A251" s="161" t="s">
        <v>446</v>
      </c>
      <c r="B251" s="159" t="s">
        <v>316</v>
      </c>
      <c r="C251" s="163" t="s">
        <v>738</v>
      </c>
      <c r="D251" s="163" t="s">
        <v>403</v>
      </c>
      <c r="E251" s="174" t="s">
        <v>618</v>
      </c>
      <c r="F251" s="159" t="s">
        <v>461</v>
      </c>
      <c r="G251" s="159" t="s">
        <v>349</v>
      </c>
      <c r="H251" s="159"/>
      <c r="I251" s="159" t="s">
        <v>568</v>
      </c>
      <c r="J251" s="159" t="s">
        <v>739</v>
      </c>
      <c r="K251" s="159" t="s">
        <v>116</v>
      </c>
    </row>
    <row r="252" spans="1:11" ht="12.75">
      <c r="A252" s="162"/>
      <c r="B252" s="160"/>
      <c r="C252" s="160"/>
      <c r="D252" s="160"/>
      <c r="E252" s="175"/>
      <c r="F252" s="160"/>
      <c r="G252" s="159" t="s">
        <v>438</v>
      </c>
      <c r="H252" s="159" t="s">
        <v>117</v>
      </c>
      <c r="I252" s="160"/>
      <c r="J252" s="160"/>
      <c r="K252" s="160"/>
    </row>
    <row r="253" spans="1:11" ht="12.75">
      <c r="A253" s="176"/>
      <c r="B253" s="172"/>
      <c r="C253" s="172"/>
      <c r="D253" s="172"/>
      <c r="E253" s="172"/>
      <c r="F253" s="172"/>
      <c r="G253" s="159"/>
      <c r="H253" s="159"/>
      <c r="I253" s="172"/>
      <c r="J253" s="172"/>
      <c r="K253" s="172"/>
    </row>
    <row r="254" spans="1:11" ht="78.75">
      <c r="A254" s="69">
        <v>1</v>
      </c>
      <c r="B254" s="41" t="s">
        <v>82</v>
      </c>
      <c r="C254" s="9" t="s">
        <v>12</v>
      </c>
      <c r="D254" s="47">
        <v>38834</v>
      </c>
      <c r="E254" s="38">
        <v>35572</v>
      </c>
      <c r="F254" s="109">
        <v>2694.0644</v>
      </c>
      <c r="G254" s="45" t="s">
        <v>497</v>
      </c>
      <c r="H254" s="45" t="s">
        <v>498</v>
      </c>
      <c r="I254" s="26" t="s">
        <v>113</v>
      </c>
      <c r="J254" s="39"/>
      <c r="K254" s="17" t="s">
        <v>15</v>
      </c>
    </row>
    <row r="255" spans="1:11" ht="15">
      <c r="A255" s="4" t="s">
        <v>69</v>
      </c>
      <c r="B255" s="62"/>
      <c r="C255" s="44"/>
      <c r="D255" s="68"/>
      <c r="E255" s="7"/>
      <c r="F255" s="67"/>
      <c r="G255" s="59"/>
      <c r="H255" s="59"/>
      <c r="I255" s="66"/>
      <c r="J255" s="66"/>
      <c r="K255" s="59"/>
    </row>
    <row r="256" spans="1:11" ht="15">
      <c r="A256" s="4" t="s">
        <v>619</v>
      </c>
      <c r="B256" s="62"/>
      <c r="C256" s="44"/>
      <c r="D256" s="68"/>
      <c r="E256" s="7"/>
      <c r="F256" s="67"/>
      <c r="G256" s="59"/>
      <c r="H256" s="59"/>
      <c r="I256" s="66"/>
      <c r="J256" s="66"/>
      <c r="K256" s="59"/>
    </row>
    <row r="257" spans="1:11" ht="12.75">
      <c r="A257" s="171" t="s">
        <v>108</v>
      </c>
      <c r="B257" s="159" t="s">
        <v>316</v>
      </c>
      <c r="C257" s="163" t="s">
        <v>738</v>
      </c>
      <c r="D257" s="163" t="s">
        <v>403</v>
      </c>
      <c r="E257" s="163" t="s">
        <v>659</v>
      </c>
      <c r="F257" s="159" t="s">
        <v>461</v>
      </c>
      <c r="G257" s="159" t="s">
        <v>349</v>
      </c>
      <c r="H257" s="159"/>
      <c r="I257" s="159" t="s">
        <v>568</v>
      </c>
      <c r="J257" s="159" t="s">
        <v>739</v>
      </c>
      <c r="K257" s="159" t="s">
        <v>116</v>
      </c>
    </row>
    <row r="258" spans="1:11" ht="12.75">
      <c r="A258" s="171"/>
      <c r="B258" s="160"/>
      <c r="C258" s="160"/>
      <c r="D258" s="160"/>
      <c r="E258" s="160"/>
      <c r="F258" s="160"/>
      <c r="G258" s="61" t="s">
        <v>438</v>
      </c>
      <c r="H258" s="61" t="s">
        <v>117</v>
      </c>
      <c r="I258" s="160"/>
      <c r="J258" s="160"/>
      <c r="K258" s="160"/>
    </row>
    <row r="259" spans="1:11" ht="48">
      <c r="A259" s="69">
        <v>1</v>
      </c>
      <c r="B259" s="13" t="s">
        <v>436</v>
      </c>
      <c r="C259" s="74" t="s">
        <v>420</v>
      </c>
      <c r="D259" s="48">
        <v>37623</v>
      </c>
      <c r="E259" s="38">
        <v>40452</v>
      </c>
      <c r="F259" s="27">
        <v>1936.5151</v>
      </c>
      <c r="G259" s="24" t="s">
        <v>185</v>
      </c>
      <c r="H259" s="54" t="s">
        <v>186</v>
      </c>
      <c r="I259" s="26" t="s">
        <v>709</v>
      </c>
      <c r="J259" s="11"/>
      <c r="K259" s="10" t="s">
        <v>686</v>
      </c>
    </row>
    <row r="260" spans="1:11" ht="12.75">
      <c r="A260" s="31"/>
      <c r="B260" s="32"/>
      <c r="C260" s="18"/>
      <c r="D260" s="18"/>
      <c r="E260" s="18"/>
      <c r="F260" s="18"/>
      <c r="G260" s="61"/>
      <c r="H260" s="61"/>
      <c r="I260" s="18"/>
      <c r="J260" s="18"/>
      <c r="K260" s="18"/>
    </row>
    <row r="261" spans="1:11" ht="15">
      <c r="A261" s="4" t="s">
        <v>620</v>
      </c>
      <c r="B261" s="62"/>
      <c r="C261" s="44"/>
      <c r="D261" s="68"/>
      <c r="E261" s="7"/>
      <c r="F261" s="67"/>
      <c r="G261" s="59"/>
      <c r="H261" s="59"/>
      <c r="I261" s="66"/>
      <c r="J261" s="66"/>
      <c r="K261" s="59"/>
    </row>
    <row r="262" spans="1:11" ht="12.75">
      <c r="A262" s="171" t="s">
        <v>108</v>
      </c>
      <c r="B262" s="159" t="s">
        <v>316</v>
      </c>
      <c r="C262" s="163" t="s">
        <v>738</v>
      </c>
      <c r="D262" s="163" t="s">
        <v>403</v>
      </c>
      <c r="E262" s="163" t="s">
        <v>659</v>
      </c>
      <c r="F262" s="159" t="s">
        <v>461</v>
      </c>
      <c r="G262" s="159" t="s">
        <v>349</v>
      </c>
      <c r="H262" s="159"/>
      <c r="I262" s="159" t="s">
        <v>568</v>
      </c>
      <c r="J262" s="159" t="s">
        <v>739</v>
      </c>
      <c r="K262" s="159" t="s">
        <v>116</v>
      </c>
    </row>
    <row r="263" spans="1:11" ht="12.75">
      <c r="A263" s="171"/>
      <c r="B263" s="160"/>
      <c r="C263" s="160"/>
      <c r="D263" s="160"/>
      <c r="E263" s="160"/>
      <c r="F263" s="160"/>
      <c r="G263" s="61" t="s">
        <v>438</v>
      </c>
      <c r="H263" s="61" t="s">
        <v>117</v>
      </c>
      <c r="I263" s="160"/>
      <c r="J263" s="160"/>
      <c r="K263" s="160"/>
    </row>
    <row r="264" spans="1:11" ht="36">
      <c r="A264" s="25">
        <v>1</v>
      </c>
      <c r="B264" s="40" t="s">
        <v>560</v>
      </c>
      <c r="C264" s="9" t="s">
        <v>559</v>
      </c>
      <c r="D264" s="46">
        <v>38937</v>
      </c>
      <c r="E264" s="47">
        <v>40282</v>
      </c>
      <c r="F264" s="34">
        <v>787.4685</v>
      </c>
      <c r="G264" s="9" t="s">
        <v>327</v>
      </c>
      <c r="H264" s="9" t="s">
        <v>424</v>
      </c>
      <c r="I264" s="26" t="s">
        <v>168</v>
      </c>
      <c r="J264" s="75"/>
      <c r="K264" s="10" t="s">
        <v>383</v>
      </c>
    </row>
    <row r="265" spans="1:11" ht="24">
      <c r="A265" s="25">
        <f aca="true" t="shared" si="8" ref="A265:A272">A264+1</f>
        <v>2</v>
      </c>
      <c r="B265" s="40" t="s">
        <v>208</v>
      </c>
      <c r="C265" s="9" t="s">
        <v>98</v>
      </c>
      <c r="D265" s="46">
        <v>35451</v>
      </c>
      <c r="E265" s="47">
        <v>40345</v>
      </c>
      <c r="F265" s="34">
        <v>4433.9506</v>
      </c>
      <c r="G265" s="9" t="s">
        <v>499</v>
      </c>
      <c r="H265" s="9" t="s">
        <v>590</v>
      </c>
      <c r="I265" s="26" t="s">
        <v>567</v>
      </c>
      <c r="J265" s="75"/>
      <c r="K265" s="9" t="s">
        <v>270</v>
      </c>
    </row>
    <row r="266" spans="1:11" ht="24">
      <c r="A266" s="25">
        <f t="shared" si="8"/>
        <v>3</v>
      </c>
      <c r="B266" s="40" t="s">
        <v>655</v>
      </c>
      <c r="C266" s="9" t="s">
        <v>656</v>
      </c>
      <c r="D266" s="46">
        <v>39217</v>
      </c>
      <c r="E266" s="47">
        <v>40354</v>
      </c>
      <c r="F266" s="34">
        <v>8022.7583</v>
      </c>
      <c r="G266" s="9" t="s">
        <v>556</v>
      </c>
      <c r="H266" s="9" t="s">
        <v>590</v>
      </c>
      <c r="I266" s="26" t="s">
        <v>179</v>
      </c>
      <c r="J266" s="75"/>
      <c r="K266" s="10"/>
    </row>
    <row r="267" spans="1:11" ht="12.75">
      <c r="A267" s="25">
        <f t="shared" si="8"/>
        <v>4</v>
      </c>
      <c r="B267" s="40" t="s">
        <v>207</v>
      </c>
      <c r="C267" s="9" t="s">
        <v>11</v>
      </c>
      <c r="D267" s="46">
        <v>35538</v>
      </c>
      <c r="E267" s="47">
        <v>40427</v>
      </c>
      <c r="F267" s="34">
        <v>133.0255</v>
      </c>
      <c r="G267" s="9" t="s">
        <v>136</v>
      </c>
      <c r="H267" s="9" t="s">
        <v>424</v>
      </c>
      <c r="I267" s="26" t="s">
        <v>501</v>
      </c>
      <c r="J267" s="75"/>
      <c r="K267" s="10" t="s">
        <v>209</v>
      </c>
    </row>
    <row r="268" spans="1:11" ht="48">
      <c r="A268" s="25">
        <f t="shared" si="8"/>
        <v>5</v>
      </c>
      <c r="B268" s="55" t="s">
        <v>408</v>
      </c>
      <c r="C268" s="9" t="s">
        <v>391</v>
      </c>
      <c r="D268" s="63">
        <v>38729</v>
      </c>
      <c r="E268" s="82">
        <v>40513</v>
      </c>
      <c r="F268" s="34">
        <v>1808.4466</v>
      </c>
      <c r="G268" s="9" t="s">
        <v>556</v>
      </c>
      <c r="H268" s="9" t="s">
        <v>590</v>
      </c>
      <c r="I268" s="26" t="s">
        <v>99</v>
      </c>
      <c r="J268" s="16"/>
      <c r="K268" s="10" t="s">
        <v>532</v>
      </c>
    </row>
    <row r="269" spans="1:11" ht="24">
      <c r="A269" s="25">
        <f t="shared" si="8"/>
        <v>6</v>
      </c>
      <c r="B269" s="55" t="s">
        <v>213</v>
      </c>
      <c r="C269" s="10" t="s">
        <v>212</v>
      </c>
      <c r="D269" s="38">
        <v>39311</v>
      </c>
      <c r="E269" s="47">
        <v>40548</v>
      </c>
      <c r="F269" s="34">
        <v>1680.9427</v>
      </c>
      <c r="G269" s="9" t="s">
        <v>287</v>
      </c>
      <c r="H269" s="9" t="s">
        <v>424</v>
      </c>
      <c r="I269" s="26" t="s">
        <v>288</v>
      </c>
      <c r="J269" s="26"/>
      <c r="K269" s="10"/>
    </row>
    <row r="270" spans="1:11" ht="24">
      <c r="A270" s="25">
        <f t="shared" si="8"/>
        <v>7</v>
      </c>
      <c r="B270" s="55" t="s">
        <v>214</v>
      </c>
      <c r="C270" s="10" t="s">
        <v>534</v>
      </c>
      <c r="D270" s="48">
        <v>39619</v>
      </c>
      <c r="E270" s="47">
        <v>40554</v>
      </c>
      <c r="F270" s="27">
        <v>168.3466</v>
      </c>
      <c r="G270" s="21" t="s">
        <v>242</v>
      </c>
      <c r="H270" s="21" t="s">
        <v>424</v>
      </c>
      <c r="I270" s="21" t="s">
        <v>501</v>
      </c>
      <c r="J270" s="26"/>
      <c r="K270" s="9" t="s">
        <v>215</v>
      </c>
    </row>
    <row r="271" spans="1:11" ht="36">
      <c r="A271" s="25">
        <f t="shared" si="8"/>
        <v>8</v>
      </c>
      <c r="B271" s="55" t="s">
        <v>573</v>
      </c>
      <c r="C271" s="9" t="s">
        <v>89</v>
      </c>
      <c r="D271" s="46">
        <v>39310</v>
      </c>
      <c r="E271" s="47">
        <v>40625</v>
      </c>
      <c r="F271" s="34">
        <v>3684.3634</v>
      </c>
      <c r="G271" s="9" t="s">
        <v>237</v>
      </c>
      <c r="H271" s="9" t="s">
        <v>590</v>
      </c>
      <c r="I271" s="26" t="s">
        <v>90</v>
      </c>
      <c r="J271" s="75"/>
      <c r="K271" s="10" t="s">
        <v>326</v>
      </c>
    </row>
    <row r="272" spans="1:11" ht="24">
      <c r="A272" s="25">
        <f t="shared" si="8"/>
        <v>9</v>
      </c>
      <c r="B272" s="55" t="s">
        <v>48</v>
      </c>
      <c r="C272" s="9" t="s">
        <v>49</v>
      </c>
      <c r="D272" s="38">
        <v>35612</v>
      </c>
      <c r="E272" s="47">
        <v>40710</v>
      </c>
      <c r="F272" s="34">
        <v>162.0287</v>
      </c>
      <c r="G272" s="9" t="s">
        <v>302</v>
      </c>
      <c r="H272" s="9" t="s">
        <v>424</v>
      </c>
      <c r="I272" s="26" t="s">
        <v>646</v>
      </c>
      <c r="J272" s="35"/>
      <c r="K272" s="9" t="s">
        <v>50</v>
      </c>
    </row>
    <row r="273" spans="1:11" ht="12.75">
      <c r="A273" s="80"/>
      <c r="B273" s="81"/>
      <c r="C273" s="28"/>
      <c r="D273" s="29"/>
      <c r="E273" s="29"/>
      <c r="F273" s="149">
        <f>SUM(F264:F272)</f>
        <v>20881.330899999997</v>
      </c>
      <c r="G273" s="30"/>
      <c r="H273" s="30"/>
      <c r="I273" s="16"/>
      <c r="J273" s="16"/>
      <c r="K273" s="16"/>
    </row>
    <row r="274" ht="15">
      <c r="A274" s="4" t="s">
        <v>64</v>
      </c>
    </row>
    <row r="275" ht="15">
      <c r="A275" s="77" t="s">
        <v>65</v>
      </c>
    </row>
    <row r="276" ht="12.75">
      <c r="C276" t="s">
        <v>118</v>
      </c>
    </row>
    <row r="277" ht="15">
      <c r="A277" s="77" t="s">
        <v>66</v>
      </c>
    </row>
    <row r="278" ht="12.75">
      <c r="C278" t="s">
        <v>118</v>
      </c>
    </row>
    <row r="279" ht="15">
      <c r="A279" s="4" t="s">
        <v>67</v>
      </c>
    </row>
    <row r="280" spans="1:3" ht="12.75">
      <c r="A280" t="s">
        <v>366</v>
      </c>
      <c r="C280" t="s">
        <v>118</v>
      </c>
    </row>
    <row r="281" ht="15">
      <c r="A281" s="4" t="s">
        <v>68</v>
      </c>
    </row>
    <row r="282" spans="1:11" ht="12.75">
      <c r="A282" s="171" t="s">
        <v>108</v>
      </c>
      <c r="B282" s="159" t="s">
        <v>316</v>
      </c>
      <c r="C282" s="163" t="s">
        <v>738</v>
      </c>
      <c r="D282" s="163" t="s">
        <v>403</v>
      </c>
      <c r="E282" s="163" t="s">
        <v>659</v>
      </c>
      <c r="F282" s="159" t="s">
        <v>461</v>
      </c>
      <c r="G282" s="159" t="s">
        <v>349</v>
      </c>
      <c r="H282" s="159"/>
      <c r="I282" s="159" t="s">
        <v>568</v>
      </c>
      <c r="J282" s="159" t="s">
        <v>739</v>
      </c>
      <c r="K282" s="159" t="s">
        <v>116</v>
      </c>
    </row>
    <row r="283" spans="1:11" ht="12.75">
      <c r="A283" s="171"/>
      <c r="B283" s="160"/>
      <c r="C283" s="160"/>
      <c r="D283" s="160"/>
      <c r="E283" s="160"/>
      <c r="F283" s="160"/>
      <c r="G283" s="61" t="s">
        <v>438</v>
      </c>
      <c r="H283" s="61" t="s">
        <v>117</v>
      </c>
      <c r="I283" s="160"/>
      <c r="J283" s="160"/>
      <c r="K283" s="160"/>
    </row>
    <row r="284" spans="1:11" ht="72">
      <c r="A284" s="25">
        <v>1</v>
      </c>
      <c r="B284" s="23" t="s">
        <v>149</v>
      </c>
      <c r="C284" s="10" t="s">
        <v>395</v>
      </c>
      <c r="D284" s="38">
        <v>39995</v>
      </c>
      <c r="E284" s="38">
        <v>38644</v>
      </c>
      <c r="F284" s="27">
        <v>4787.2353</v>
      </c>
      <c r="G284" s="26" t="s">
        <v>150</v>
      </c>
      <c r="H284" s="151" t="s">
        <v>351</v>
      </c>
      <c r="I284" s="26" t="s">
        <v>201</v>
      </c>
      <c r="J284" s="39"/>
      <c r="K284" s="10" t="s">
        <v>220</v>
      </c>
    </row>
    <row r="286" ht="15">
      <c r="A286" s="4" t="s">
        <v>703</v>
      </c>
    </row>
    <row r="287" ht="15">
      <c r="A287" s="77" t="s">
        <v>704</v>
      </c>
    </row>
    <row r="288" spans="1:11" ht="12.75">
      <c r="A288" s="171" t="s">
        <v>108</v>
      </c>
      <c r="B288" s="159" t="s">
        <v>316</v>
      </c>
      <c r="C288" s="163" t="s">
        <v>738</v>
      </c>
      <c r="D288" s="163" t="s">
        <v>403</v>
      </c>
      <c r="E288" s="163" t="s">
        <v>659</v>
      </c>
      <c r="F288" s="159" t="s">
        <v>461</v>
      </c>
      <c r="G288" s="159" t="s">
        <v>349</v>
      </c>
      <c r="H288" s="159"/>
      <c r="I288" s="159" t="s">
        <v>568</v>
      </c>
      <c r="J288" s="159" t="s">
        <v>739</v>
      </c>
      <c r="K288" s="159" t="s">
        <v>116</v>
      </c>
    </row>
    <row r="289" spans="1:11" ht="12.75">
      <c r="A289" s="171"/>
      <c r="B289" s="160"/>
      <c r="C289" s="160"/>
      <c r="D289" s="160"/>
      <c r="E289" s="160"/>
      <c r="F289" s="160"/>
      <c r="G289" s="61" t="s">
        <v>438</v>
      </c>
      <c r="H289" s="61" t="s">
        <v>117</v>
      </c>
      <c r="I289" s="160"/>
      <c r="J289" s="160"/>
      <c r="K289" s="160"/>
    </row>
    <row r="290" spans="1:11" ht="24">
      <c r="A290" s="25">
        <v>1</v>
      </c>
      <c r="B290" s="19" t="s">
        <v>475</v>
      </c>
      <c r="C290" s="9" t="s">
        <v>639</v>
      </c>
      <c r="D290" s="46">
        <v>35172</v>
      </c>
      <c r="E290" s="50">
        <v>35200</v>
      </c>
      <c r="F290" s="34">
        <v>384.1872</v>
      </c>
      <c r="G290" s="9" t="s">
        <v>363</v>
      </c>
      <c r="H290" s="9" t="s">
        <v>424</v>
      </c>
      <c r="I290" s="26" t="s">
        <v>691</v>
      </c>
      <c r="J290" s="18"/>
      <c r="K290" s="18"/>
    </row>
    <row r="291" spans="1:11" ht="24">
      <c r="A291" s="31">
        <f>A290+1</f>
        <v>2</v>
      </c>
      <c r="B291" s="19" t="s">
        <v>476</v>
      </c>
      <c r="C291" s="9" t="s">
        <v>692</v>
      </c>
      <c r="D291" s="46">
        <v>35086</v>
      </c>
      <c r="E291" s="50">
        <v>35232</v>
      </c>
      <c r="F291" s="34">
        <v>972</v>
      </c>
      <c r="G291" s="9" t="s">
        <v>249</v>
      </c>
      <c r="H291" s="9" t="s">
        <v>424</v>
      </c>
      <c r="I291" s="26" t="s">
        <v>385</v>
      </c>
      <c r="J291" s="18"/>
      <c r="K291" s="18"/>
    </row>
    <row r="292" spans="1:11" ht="12.75">
      <c r="A292" s="31">
        <f>A291+1</f>
        <v>3</v>
      </c>
      <c r="B292" s="19" t="s">
        <v>477</v>
      </c>
      <c r="C292" s="9" t="s">
        <v>250</v>
      </c>
      <c r="D292" s="46">
        <v>35080</v>
      </c>
      <c r="E292" s="47">
        <v>35592</v>
      </c>
      <c r="F292" s="34">
        <v>81</v>
      </c>
      <c r="G292" s="9" t="s">
        <v>507</v>
      </c>
      <c r="H292" s="9" t="s">
        <v>188</v>
      </c>
      <c r="I292" s="26" t="s">
        <v>501</v>
      </c>
      <c r="J292" s="18"/>
      <c r="K292" s="18"/>
    </row>
    <row r="293" spans="1:11" ht="12.75">
      <c r="A293" s="31">
        <f>A292+1</f>
        <v>4</v>
      </c>
      <c r="B293" s="19" t="s">
        <v>689</v>
      </c>
      <c r="C293" s="9" t="s">
        <v>693</v>
      </c>
      <c r="D293" s="46">
        <v>35213</v>
      </c>
      <c r="E293" s="50">
        <v>35608</v>
      </c>
      <c r="F293" s="34">
        <v>324</v>
      </c>
      <c r="G293" s="9" t="s">
        <v>743</v>
      </c>
      <c r="H293" s="9" t="s">
        <v>424</v>
      </c>
      <c r="I293" s="26" t="s">
        <v>501</v>
      </c>
      <c r="J293" s="18"/>
      <c r="K293" s="18"/>
    </row>
    <row r="294" spans="1:11" ht="12.75">
      <c r="A294" s="31">
        <f>A293+1</f>
        <v>5</v>
      </c>
      <c r="B294" s="19" t="s">
        <v>690</v>
      </c>
      <c r="C294" s="9" t="s">
        <v>694</v>
      </c>
      <c r="D294" s="46">
        <v>35405</v>
      </c>
      <c r="E294" s="50">
        <v>35640</v>
      </c>
      <c r="F294" s="34">
        <v>891</v>
      </c>
      <c r="G294" s="9" t="s">
        <v>374</v>
      </c>
      <c r="H294" s="9" t="s">
        <v>424</v>
      </c>
      <c r="I294" s="26" t="s">
        <v>501</v>
      </c>
      <c r="J294" s="18"/>
      <c r="K294" s="18"/>
    </row>
    <row r="295" spans="1:11" ht="24">
      <c r="A295" s="31">
        <f>A294+1</f>
        <v>6</v>
      </c>
      <c r="B295" s="78" t="s">
        <v>382</v>
      </c>
      <c r="C295" s="9" t="s">
        <v>640</v>
      </c>
      <c r="D295" s="46">
        <v>38537</v>
      </c>
      <c r="E295" s="47">
        <v>39744</v>
      </c>
      <c r="F295" s="34">
        <v>2997.3645</v>
      </c>
      <c r="G295" s="24" t="s">
        <v>428</v>
      </c>
      <c r="H295" s="24" t="s">
        <v>648</v>
      </c>
      <c r="I295" s="26" t="s">
        <v>373</v>
      </c>
      <c r="J295" s="75"/>
      <c r="K295" s="76" t="s">
        <v>702</v>
      </c>
    </row>
    <row r="297" ht="15">
      <c r="A297" s="77" t="s">
        <v>705</v>
      </c>
    </row>
  </sheetData>
  <mergeCells count="159">
    <mergeCell ref="K288:K289"/>
    <mergeCell ref="L9:U9"/>
    <mergeCell ref="K282:K283"/>
    <mergeCell ref="A288:A289"/>
    <mergeCell ref="B288:B289"/>
    <mergeCell ref="C288:C289"/>
    <mergeCell ref="F288:F289"/>
    <mergeCell ref="D288:D289"/>
    <mergeCell ref="E288:E289"/>
    <mergeCell ref="G288:H288"/>
    <mergeCell ref="I288:I289"/>
    <mergeCell ref="J288:J289"/>
    <mergeCell ref="D282:D283"/>
    <mergeCell ref="E282:E283"/>
    <mergeCell ref="G282:H282"/>
    <mergeCell ref="I282:I283"/>
    <mergeCell ref="J282:J283"/>
    <mergeCell ref="F262:F263"/>
    <mergeCell ref="B262:B263"/>
    <mergeCell ref="C262:C263"/>
    <mergeCell ref="D262:D263"/>
    <mergeCell ref="E262:E263"/>
    <mergeCell ref="A282:A283"/>
    <mergeCell ref="B282:B283"/>
    <mergeCell ref="C282:C283"/>
    <mergeCell ref="F282:F283"/>
    <mergeCell ref="F257:F258"/>
    <mergeCell ref="D257:D258"/>
    <mergeCell ref="E257:E258"/>
    <mergeCell ref="G257:H257"/>
    <mergeCell ref="A262:A263"/>
    <mergeCell ref="A257:A258"/>
    <mergeCell ref="B257:B258"/>
    <mergeCell ref="C257:C258"/>
    <mergeCell ref="K140:K142"/>
    <mergeCell ref="G141:G142"/>
    <mergeCell ref="H141:H142"/>
    <mergeCell ref="H242:H243"/>
    <mergeCell ref="K149:K151"/>
    <mergeCell ref="I241:I243"/>
    <mergeCell ref="K241:K243"/>
    <mergeCell ref="G150:G151"/>
    <mergeCell ref="H150:H151"/>
    <mergeCell ref="G241:H241"/>
    <mergeCell ref="A140:A142"/>
    <mergeCell ref="B140:B142"/>
    <mergeCell ref="C140:C142"/>
    <mergeCell ref="F140:F142"/>
    <mergeCell ref="D140:D142"/>
    <mergeCell ref="E140:E142"/>
    <mergeCell ref="G252:G253"/>
    <mergeCell ref="H252:H253"/>
    <mergeCell ref="A241:A243"/>
    <mergeCell ref="B241:B243"/>
    <mergeCell ref="C241:C243"/>
    <mergeCell ref="F241:F243"/>
    <mergeCell ref="D241:D243"/>
    <mergeCell ref="E241:E243"/>
    <mergeCell ref="A251:A253"/>
    <mergeCell ref="B251:B253"/>
    <mergeCell ref="A149:A151"/>
    <mergeCell ref="B149:B151"/>
    <mergeCell ref="C149:C151"/>
    <mergeCell ref="F149:F151"/>
    <mergeCell ref="D149:D151"/>
    <mergeCell ref="E149:E151"/>
    <mergeCell ref="C251:C253"/>
    <mergeCell ref="F251:F253"/>
    <mergeCell ref="D251:D253"/>
    <mergeCell ref="E251:E253"/>
    <mergeCell ref="K125:K127"/>
    <mergeCell ref="G126:G127"/>
    <mergeCell ref="H126:H127"/>
    <mergeCell ref="E96:E98"/>
    <mergeCell ref="G96:H96"/>
    <mergeCell ref="I96:I98"/>
    <mergeCell ref="J96:J98"/>
    <mergeCell ref="G97:G98"/>
    <mergeCell ref="H97:H98"/>
    <mergeCell ref="K117:K119"/>
    <mergeCell ref="A125:A127"/>
    <mergeCell ref="B125:B127"/>
    <mergeCell ref="C125:C127"/>
    <mergeCell ref="B117:B119"/>
    <mergeCell ref="C117:C119"/>
    <mergeCell ref="D96:D98"/>
    <mergeCell ref="A117:A119"/>
    <mergeCell ref="A102:A104"/>
    <mergeCell ref="A96:A98"/>
    <mergeCell ref="B96:B98"/>
    <mergeCell ref="C96:C98"/>
    <mergeCell ref="C102:C104"/>
    <mergeCell ref="G6:H6"/>
    <mergeCell ref="F6:F7"/>
    <mergeCell ref="B6:B7"/>
    <mergeCell ref="C6:C7"/>
    <mergeCell ref="D6:D7"/>
    <mergeCell ref="E6:E7"/>
    <mergeCell ref="A6:A7"/>
    <mergeCell ref="A28:A30"/>
    <mergeCell ref="B28:B30"/>
    <mergeCell ref="C28:C30"/>
    <mergeCell ref="I6:I7"/>
    <mergeCell ref="J6:J7"/>
    <mergeCell ref="K6:K7"/>
    <mergeCell ref="I102:I104"/>
    <mergeCell ref="I28:I30"/>
    <mergeCell ref="J28:J30"/>
    <mergeCell ref="K28:K30"/>
    <mergeCell ref="K96:K98"/>
    <mergeCell ref="J102:J104"/>
    <mergeCell ref="K102:K104"/>
    <mergeCell ref="D125:D127"/>
    <mergeCell ref="B102:B104"/>
    <mergeCell ref="D102:D104"/>
    <mergeCell ref="F102:F104"/>
    <mergeCell ref="F125:F127"/>
    <mergeCell ref="F117:F119"/>
    <mergeCell ref="D117:D119"/>
    <mergeCell ref="E125:E127"/>
    <mergeCell ref="E117:E119"/>
    <mergeCell ref="E102:E104"/>
    <mergeCell ref="J241:J243"/>
    <mergeCell ref="J149:J151"/>
    <mergeCell ref="J140:J142"/>
    <mergeCell ref="I117:I119"/>
    <mergeCell ref="I140:I142"/>
    <mergeCell ref="J117:J119"/>
    <mergeCell ref="J125:J127"/>
    <mergeCell ref="G262:H262"/>
    <mergeCell ref="G118:G119"/>
    <mergeCell ref="H118:H119"/>
    <mergeCell ref="I149:I151"/>
    <mergeCell ref="G149:H149"/>
    <mergeCell ref="G140:H140"/>
    <mergeCell ref="G125:H125"/>
    <mergeCell ref="I125:I127"/>
    <mergeCell ref="G242:G243"/>
    <mergeCell ref="G251:H251"/>
    <mergeCell ref="K262:K263"/>
    <mergeCell ref="I251:I253"/>
    <mergeCell ref="J251:J253"/>
    <mergeCell ref="K251:K253"/>
    <mergeCell ref="I257:I258"/>
    <mergeCell ref="J257:J258"/>
    <mergeCell ref="K257:K258"/>
    <mergeCell ref="I262:I263"/>
    <mergeCell ref="J262:J263"/>
    <mergeCell ref="D28:D30"/>
    <mergeCell ref="G29:G30"/>
    <mergeCell ref="H29:H30"/>
    <mergeCell ref="G28:H28"/>
    <mergeCell ref="E28:E30"/>
    <mergeCell ref="F28:F30"/>
    <mergeCell ref="F96:F98"/>
    <mergeCell ref="G102:H102"/>
    <mergeCell ref="H103:H104"/>
    <mergeCell ref="G117:H117"/>
    <mergeCell ref="G103:G104"/>
  </mergeCells>
  <printOptions horizontalCentered="1"/>
  <pageMargins left="0.25" right="0.25" top="1" bottom="1" header="0.5" footer="0.5"/>
  <pageSetup horizontalDpi="300" verticalDpi="300" orientation="landscape" paperSize="9" scale="85" r:id="rId1"/>
  <headerFooter alignWithMargins="0">
    <oddHeader>&amp;R&amp;"Arial,Italic"&amp;9ANNEX  C  Page &amp;P of &amp;N</oddHeader>
    <oddFooter>&amp;L&amp;9COPYRIGHT
ALL RIGHTS RESERVED
MINES AND GEOSCIENCES BUREAU
(2012)&amp;CPage &amp;P of &amp;N</oddFooter>
  </headerFooter>
  <rowBreaks count="3" manualBreakCount="3">
    <brk id="123" max="10" man="1"/>
    <brk id="147" max="10" man="1"/>
    <brk id="25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MGB-7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M. BABIDA</dc:creator>
  <cp:keywords/>
  <dc:description/>
  <cp:lastModifiedBy>EDDIE LLAMEDO</cp:lastModifiedBy>
  <cp:lastPrinted>2011-06-02T01:14:12Z</cp:lastPrinted>
  <dcterms:created xsi:type="dcterms:W3CDTF">2000-04-27T08:07:03Z</dcterms:created>
  <dcterms:modified xsi:type="dcterms:W3CDTF">2012-03-27T09:59:41Z</dcterms:modified>
  <cp:category/>
  <cp:version/>
  <cp:contentType/>
  <cp:contentStatus/>
</cp:coreProperties>
</file>