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3"/>
  </bookViews>
  <sheets>
    <sheet name="COVER" sheetId="1" r:id="rId1"/>
    <sheet name="Summary" sheetId="2" r:id="rId2"/>
    <sheet name="ANNEX A" sheetId="3" r:id="rId3"/>
    <sheet name="MPSA" sheetId="4" r:id="rId4"/>
    <sheet name="EP" sheetId="5" r:id="rId5"/>
    <sheet name="FTAA" sheetId="6" r:id="rId6"/>
    <sheet name="MPP" sheetId="7" r:id="rId7"/>
    <sheet name="SGIP" sheetId="8" r:id="rId8"/>
    <sheet name="LEASE" sheetId="9" r:id="rId9"/>
    <sheet name="CertAcc" sheetId="10" r:id="rId10"/>
    <sheet name="SMEP" sheetId="11" r:id="rId11"/>
    <sheet name="SMP" sheetId="12" r:id="rId12"/>
  </sheets>
  <definedNames>
    <definedName name="_xlnm.Print_Titles" localSheetId="9">'CertAcc'!$4:$8</definedName>
    <definedName name="_xlnm.Print_Titles" localSheetId="5">'FTAA'!$4:$10</definedName>
    <definedName name="_xlnm.Print_Titles" localSheetId="8">'LEASE'!$4:$8</definedName>
    <definedName name="_xlnm.Print_Titles" localSheetId="6">'MPP'!$4:$8</definedName>
    <definedName name="_xlnm.Print_Titles" localSheetId="3">'MPSA'!$3:$7</definedName>
    <definedName name="_xlnm.Print_Titles" localSheetId="7">'SGIP'!$4:$8</definedName>
    <definedName name="_xlnm.Print_Titles" localSheetId="10">'SMEP'!$4:$8</definedName>
    <definedName name="_xlnm.Print_Titles" localSheetId="11">'SMP'!$4:$10</definedName>
    <definedName name="_xlnm.Print_Titles" localSheetId="1">'Summary'!$39:$40</definedName>
  </definedNames>
  <calcPr fullCalcOnLoad="1"/>
</workbook>
</file>

<file path=xl/sharedStrings.xml><?xml version="1.0" encoding="utf-8"?>
<sst xmlns="http://schemas.openxmlformats.org/spreadsheetml/2006/main" count="12671" uniqueCount="4127">
  <si>
    <t>Cebu City
Consolacion</t>
  </si>
  <si>
    <t>Copy of Motion for reconsideration (MR) addressed to MGB-CO received on May 09, 2011.  MR addressed to this Office received on July 04, 2011. Denied per DMO 2013-01.
With Order of Finality dated July 02, 2015.</t>
  </si>
  <si>
    <t>Guihulngan
La Libertad</t>
  </si>
  <si>
    <t>Toledo City
Naga</t>
  </si>
  <si>
    <t xml:space="preserve">Toledo City
Pinamungahan
</t>
  </si>
  <si>
    <t>Oslob</t>
  </si>
  <si>
    <t>Limestone, Shale &amp; other mineral deposits</t>
  </si>
  <si>
    <t>This Month</t>
  </si>
  <si>
    <t>Aurum Mining Corporation</t>
  </si>
  <si>
    <t>Limestone; Sandstone; Shale</t>
  </si>
  <si>
    <t>Gold, Silver, Iron, Manganese, etc.</t>
  </si>
  <si>
    <t>Contract received by this Office on January 18, 2012</t>
  </si>
  <si>
    <t>APSA000281VII-B</t>
  </si>
  <si>
    <t>No Motion for Reconsideration filed within the prescribed period</t>
  </si>
  <si>
    <t>APSA000087VII</t>
  </si>
  <si>
    <t>APSA000065VII</t>
  </si>
  <si>
    <t>To Date</t>
  </si>
  <si>
    <t>To  Date</t>
  </si>
  <si>
    <t>Base Metals Min. Res. Corp.</t>
  </si>
  <si>
    <t>Amlan, Pamplona and San Jose</t>
  </si>
  <si>
    <t>EXPAOMR006VII</t>
  </si>
  <si>
    <t>APSA000379VII</t>
  </si>
  <si>
    <t>Janice Minor Export, Inc. by: Mr. Paul W. Minor</t>
  </si>
  <si>
    <t>APSA000066VII</t>
  </si>
  <si>
    <t>APSA000140VII</t>
  </si>
  <si>
    <t>Ilicon Corp.</t>
  </si>
  <si>
    <t>EP 000011VII</t>
  </si>
  <si>
    <t>Yagura Mng. Corp.</t>
  </si>
  <si>
    <t>Sanchez, Alan C. (AC Sanchez Construction and Supply)</t>
  </si>
  <si>
    <t>Comasgas; Cabadbaran</t>
  </si>
  <si>
    <t>1504 Apple One Tower, Cebu Business Park
Contact No. (032)266-1618</t>
  </si>
  <si>
    <t>EXPA000202VII</t>
  </si>
  <si>
    <t>Yu, Gina T.</t>
  </si>
  <si>
    <t>CA-15-318</t>
  </si>
  <si>
    <t>San Fernando
Carcar City</t>
  </si>
  <si>
    <t>APSA000053VII</t>
  </si>
  <si>
    <t>APSA000060VII</t>
  </si>
  <si>
    <t>Denied on April 17, 2015 (Non-compliance with DMO No. 2013-01). Order of Denial Final and Executory per Resolution dated July 07, 2015. Carpeta returned on 03/31/2016</t>
  </si>
  <si>
    <t>With Joint Operating Agreement executed by and between PMDC and Century Peak Corporation dated December 06, 2010 and registered with MGB-7 on March 03, 2011.</t>
  </si>
  <si>
    <t>APSA000180VII</t>
  </si>
  <si>
    <t>Pamplona Sulphur Corp.</t>
  </si>
  <si>
    <t>Jo, Michael S.</t>
  </si>
  <si>
    <t>Greywacke/
Sandstone; Bentonite</t>
  </si>
  <si>
    <t>Copper, Gold, etc.</t>
  </si>
  <si>
    <t>Sand and Gravel; Aggregates</t>
  </si>
  <si>
    <t>Anda &amp; Guindulman</t>
  </si>
  <si>
    <t>Toledo City</t>
  </si>
  <si>
    <t>CA-T/P-14-0034</t>
  </si>
  <si>
    <t>ACA-14-037</t>
  </si>
  <si>
    <t>Mag-atubang</t>
  </si>
  <si>
    <t>Villarmia, Jeramie (AM &amp; Rose Enterprises)</t>
  </si>
  <si>
    <t>CA-16-336</t>
  </si>
  <si>
    <t xml:space="preserve">Naga City
Minglanilla
</t>
  </si>
  <si>
    <t>Endorsed to MGB-CO on September 18, 2012.
Denied on April 17, 2015 (Non-compliance with DMO No. 2013-01). Order declared final and executory per MGB-7 Resolution dated December 21, 2015</t>
  </si>
  <si>
    <t>Romadu Mining Corp.</t>
  </si>
  <si>
    <t>Hinatuan Mining Corp.</t>
  </si>
  <si>
    <t>IPA-016(91)</t>
  </si>
  <si>
    <t>Siaton</t>
  </si>
  <si>
    <t>CCM Construction
Cesar C. Maluenda - Proprietor</t>
  </si>
  <si>
    <t xml:space="preserve">          2.4 With Finality/Executory</t>
  </si>
  <si>
    <t xml:space="preserve">     3.2  With Finality</t>
  </si>
  <si>
    <t xml:space="preserve">     3.3  Without Finality</t>
  </si>
  <si>
    <t>Bontol, Epimaco Q. (Liloan Ionic Enterprises)</t>
  </si>
  <si>
    <t>Cogon, Catarman, Liloan, Cebu
Contact No./s - (032) 424-8469</t>
  </si>
  <si>
    <t>Poblacion, Inabanga, Bohol
Contact No. 510-8003</t>
  </si>
  <si>
    <t>Inabanga</t>
  </si>
  <si>
    <t>APSA000443VII</t>
  </si>
  <si>
    <t>EXPA000030VII</t>
  </si>
  <si>
    <t>APSA000353VII</t>
  </si>
  <si>
    <t>Copper, Gold and other minerals</t>
  </si>
  <si>
    <t>APSA000217VII</t>
  </si>
  <si>
    <t>APSA000218VII</t>
  </si>
  <si>
    <t>REJECTED 09/11/2003
Letter/Motion for Reconsideration received on 10/09/2003 - denied 02/11/2005 (open - applied with MPSA on 02/14/2005)</t>
  </si>
  <si>
    <t>APSA000258VII</t>
  </si>
  <si>
    <t>APSA000260VII</t>
  </si>
  <si>
    <t>10/08/97</t>
  </si>
  <si>
    <t>ESC Mining Corp.</t>
  </si>
  <si>
    <t>Mingson Mining Industrial Corporation</t>
  </si>
  <si>
    <t>Talibon</t>
  </si>
  <si>
    <t>Bohol</t>
  </si>
  <si>
    <t>Clay</t>
  </si>
  <si>
    <t>APSA000284VII</t>
  </si>
  <si>
    <t>APSA000286VII</t>
  </si>
  <si>
    <t>APSA000302VII</t>
  </si>
  <si>
    <t>Failure to pay occupation fees &amp; work obligations. 
Order not received by party - returned to MGB-7 on 11/15/2001</t>
  </si>
  <si>
    <t>EXPA000078VII</t>
  </si>
  <si>
    <t>Darnayla, Virgilio</t>
  </si>
  <si>
    <t>Lapulapu City</t>
  </si>
  <si>
    <t>Order received by party on 04/07/2005</t>
  </si>
  <si>
    <t>Sarabosing, Edward</t>
  </si>
  <si>
    <t>Jute Rocks, Inc.</t>
  </si>
  <si>
    <t>Cordova &amp; Lapulapu City</t>
  </si>
  <si>
    <t>APSA000292VII</t>
  </si>
  <si>
    <t>Garcia, Felix</t>
  </si>
  <si>
    <t>ACA-16-017</t>
  </si>
  <si>
    <t>Villagonzalo I, Tejero, Cebu City
Contact No. (032)234-0694</t>
  </si>
  <si>
    <t>ACA-16-003</t>
  </si>
  <si>
    <t>APSA000138VII</t>
  </si>
  <si>
    <t>Copper, Gold, limestone, etc.</t>
  </si>
  <si>
    <t>EXPA000110VII</t>
  </si>
  <si>
    <t>EXPA000111VII</t>
  </si>
  <si>
    <t>Bubuli, Yowela V. (Maria Francisca Enterprises)</t>
  </si>
  <si>
    <t>APSA000299VII</t>
  </si>
  <si>
    <t>No motion for reconsideration filed within the prescribed period.</t>
  </si>
  <si>
    <t>K &amp; G Phil. Mineral Corp.</t>
  </si>
  <si>
    <t>Magnetite</t>
  </si>
  <si>
    <t>APSA000196VII</t>
  </si>
  <si>
    <t>Issued by MGB-7</t>
  </si>
  <si>
    <t>APSA000380VII</t>
  </si>
  <si>
    <t>Rejected - 04/17/2001
Denial of Motion - 01/06/2005
Order of Denial delivered on 01/21/2005 per Certification ftom Postmaster of Camalig, Albay dated 07/19/2005.</t>
  </si>
  <si>
    <t>APSA000362VII</t>
  </si>
  <si>
    <t>APSA000072VII</t>
  </si>
  <si>
    <t>APSA000073VII</t>
  </si>
  <si>
    <t>Failure to comply with DMO 97-07 (LOI &amp; Status Report). No motion for reconsideration filed within the prescribed period.</t>
  </si>
  <si>
    <t>25 2F/L Jand G Bldg., H. Abellana St., Canduman, Mandaue City, Cebu
Contact No. (032)512-7064</t>
  </si>
  <si>
    <t>Resgonia, Renante (CHYLE J Enterprises)</t>
  </si>
  <si>
    <t>Son, Carmen T. (Talisay Concrete Products)</t>
  </si>
  <si>
    <t>Magnetite Sand and other minerals</t>
  </si>
  <si>
    <t>Platinum Group Metals Corp.</t>
  </si>
  <si>
    <t>APSA000277VII</t>
  </si>
  <si>
    <t>APSA000285VII</t>
  </si>
  <si>
    <t>Limestone; Shale; Tuff; Silica</t>
  </si>
  <si>
    <t>04/03/2001</t>
  </si>
  <si>
    <t>Talisay City</t>
  </si>
  <si>
    <t>APSA000403VII</t>
  </si>
  <si>
    <t>EXPA000187VII</t>
  </si>
  <si>
    <t>Dampas District, Tagbilaran City, Bohol
Contact No. 0928-5046522</t>
  </si>
  <si>
    <t>EXPA000024VII</t>
  </si>
  <si>
    <t>APSA000338VII</t>
  </si>
  <si>
    <t>APSA000408VII</t>
  </si>
  <si>
    <t>Suico, Esmeraldo</t>
  </si>
  <si>
    <t>Lastimado, Rizaldy</t>
  </si>
  <si>
    <t>S. B. Cabahug St., Centro, Mandaue City
Contact Nos. - (032)345-0439; (032)343-0439</t>
  </si>
  <si>
    <t>Poblacion</t>
  </si>
  <si>
    <t>CA-15-313</t>
  </si>
  <si>
    <t>CA-15-312</t>
  </si>
  <si>
    <t>CA-11-151</t>
  </si>
  <si>
    <t>Rago, Rosario A. (Leros Enterprises)</t>
  </si>
  <si>
    <t>Boljoon; Oslob</t>
  </si>
  <si>
    <t>Kyamko, Jose</t>
  </si>
  <si>
    <t>Basalt</t>
  </si>
  <si>
    <t>APSA000192VII</t>
  </si>
  <si>
    <t>APSA000194VII</t>
  </si>
  <si>
    <t>Tan, Restituto</t>
  </si>
  <si>
    <t>APSA000026VII</t>
  </si>
  <si>
    <t>Villamor, Corazon</t>
  </si>
  <si>
    <t>Shale; Sandstone</t>
  </si>
  <si>
    <t>Guindulman &amp; Anda</t>
  </si>
  <si>
    <t>Gold, Silver</t>
  </si>
  <si>
    <t>Malicse, Ma. Antonietta</t>
  </si>
  <si>
    <t>APSA000157VII</t>
  </si>
  <si>
    <t>APSA000008VII</t>
  </si>
  <si>
    <t>APSA000068VII</t>
  </si>
  <si>
    <t>APSA000069VII</t>
  </si>
  <si>
    <t>TOTAL</t>
  </si>
  <si>
    <t>ACA-14-017</t>
  </si>
  <si>
    <t>Bautista, Bienvenido Alex (AKRB Enterprises)</t>
  </si>
  <si>
    <t>Gold, Silver, Copper, Molybdenum</t>
  </si>
  <si>
    <t>ACA-14-011</t>
  </si>
  <si>
    <t>APSA000098VII</t>
  </si>
  <si>
    <t>IPA000056VII</t>
  </si>
  <si>
    <t>Gorodo Ave., Cebu City
Contact No. (032)268-6044</t>
  </si>
  <si>
    <t>CA-12-194</t>
  </si>
  <si>
    <t>DMO 99-34 - Order recd by party on 10/03/2001 per Certification issued by Postmaster recd by MGB-7 on 01/14/2004</t>
  </si>
  <si>
    <t>Gold; Copper; Zinc</t>
  </si>
  <si>
    <t>Received by party on 01/02/2007 per JRS certification dated 03/26/2007 - no motion for recon</t>
  </si>
  <si>
    <t>Andesite, Shale, Sandstone, Schist &amp; other associated minerals</t>
  </si>
  <si>
    <t>Ronda</t>
  </si>
  <si>
    <t>Copper, Gold,  etc.</t>
  </si>
  <si>
    <t>MPP-000008VII</t>
  </si>
  <si>
    <t>Issued by MGB-7. Registered on March 12, 2012</t>
  </si>
  <si>
    <t>Highway, Pitogo, Consolacion, Cebu</t>
  </si>
  <si>
    <t>EXPA000083VII</t>
  </si>
  <si>
    <t>Balamban Concrete Aggregates &amp; Const. Inc.</t>
  </si>
  <si>
    <t>P.S. Minerals Expl. Inc.</t>
  </si>
  <si>
    <t>Naga City and Minglanilla
Looc</t>
  </si>
  <si>
    <t>Full conflict with existing tenements</t>
  </si>
  <si>
    <t>REJECTED - 03/07/2001 (failure to comply with MO 99-10). Motion for Reconsideration denied per MGB-7 letter dated July 6, 2007, returned to MGB-7</t>
  </si>
  <si>
    <t>Failure to comply with LOI &amp; Status Report</t>
  </si>
  <si>
    <t>MPSA-260-2007VII</t>
  </si>
  <si>
    <t>IPA000035VII</t>
  </si>
  <si>
    <t>IPA000050VII</t>
  </si>
  <si>
    <t>Basalt; Andesite; Volcanic rock</t>
  </si>
  <si>
    <t>APSA000105VII</t>
  </si>
  <si>
    <t>APSA000109VII</t>
  </si>
  <si>
    <t>EXPA000080VII</t>
  </si>
  <si>
    <t>EXPA000081VII</t>
  </si>
  <si>
    <t>SUMMARY STATISTICS OF MINING TENEMENTS</t>
  </si>
  <si>
    <t>Limestone, Shale, Tuff, etc.</t>
  </si>
  <si>
    <t>CA-12-190</t>
  </si>
  <si>
    <t>Naga City and San Fernando</t>
  </si>
  <si>
    <t>Order received on March 06, 2009 (no motion for reconsideration filed within the reglementary period)</t>
  </si>
  <si>
    <t>Order received by party on 07/17/2006 per certification from PO-NCR dated 02/20/2007. No MR filed within the reglementary period</t>
  </si>
  <si>
    <t>Order of Denial received by party on 04/01/2005 per Certification issued by Tagbilaran City Postmaster on 07/08/2005. No MR filed</t>
  </si>
  <si>
    <t>Ybarita, Lorna R. (Bulacao Enterprises)</t>
  </si>
  <si>
    <t>736-A San Vicente, Bulacao, Cebu City
Contact No. (032)272-2002</t>
  </si>
  <si>
    <t>ACA-15-0002</t>
  </si>
  <si>
    <t>Poblacion, Aloguinsan, Cebu
Contact No. (032)4699232</t>
  </si>
  <si>
    <t>REJECTED - MO 99-34</t>
  </si>
  <si>
    <t>REMARKS</t>
  </si>
  <si>
    <t>Province</t>
  </si>
  <si>
    <t>None</t>
  </si>
  <si>
    <t>Philicoal Mineral Resources, Inc.</t>
  </si>
  <si>
    <t>EXPA000118VII</t>
  </si>
  <si>
    <t>Calapan Mng. Expl. Corp.</t>
  </si>
  <si>
    <t>APSA000244VII</t>
  </si>
  <si>
    <t xml:space="preserve">     1.  Under Process</t>
  </si>
  <si>
    <t xml:space="preserve">     2.  Denied/Rejected</t>
  </si>
  <si>
    <t>Garcia, Antonio</t>
  </si>
  <si>
    <t>Bosporus Mining Corp.</t>
  </si>
  <si>
    <t>Marbleized limestone</t>
  </si>
  <si>
    <t>Compostela</t>
  </si>
  <si>
    <t>APSA000169VII</t>
  </si>
  <si>
    <t>Greywacke &amp; other minerals</t>
  </si>
  <si>
    <t>Limestone; Dolomite</t>
  </si>
  <si>
    <t>IPA000078VII</t>
  </si>
  <si>
    <t>Limestone Sandstone Shale</t>
  </si>
  <si>
    <t>CA-12-179</t>
  </si>
  <si>
    <t>05/25/2024</t>
  </si>
  <si>
    <t>08/30/2019</t>
  </si>
  <si>
    <t>DATE ISSUED</t>
  </si>
  <si>
    <t>Stone Treasures Mining Division Corporation</t>
  </si>
  <si>
    <t>EXPA000138VII</t>
  </si>
  <si>
    <t>APSA000398VII</t>
  </si>
  <si>
    <t>EXPA000001VII</t>
  </si>
  <si>
    <t>EXPA000002VII</t>
  </si>
  <si>
    <t>Rafaelito A. Barino</t>
  </si>
  <si>
    <t>Rejected on February 27, 2009. Motion for Reconsideration denied on April 22, 2009. No appeal filed</t>
  </si>
  <si>
    <t>EXPA000210VII</t>
  </si>
  <si>
    <t>St. Jude, Bulacao, Pardo
Contact Nos. - (032)318-0626/09269046749</t>
  </si>
  <si>
    <t>Pending issuance of Area Status and Clearance</t>
  </si>
  <si>
    <t>Sepada Jr., Pedro H.</t>
  </si>
  <si>
    <t>CA-T/P-13-027</t>
  </si>
  <si>
    <t>Cabalayongan</t>
  </si>
  <si>
    <t>Limestone Floats/ Cobbles/Quick/ Cooked Lime</t>
  </si>
  <si>
    <t>Creus, Celsa</t>
  </si>
  <si>
    <t>EXPA000017VII</t>
  </si>
  <si>
    <t>N. Bacalso, Kinasang-an, Pardo, Cebu City
Contact No. (032)417-9904</t>
  </si>
  <si>
    <t>CA-11-158</t>
  </si>
  <si>
    <t>De la Rosa, Serna Gilbert (G de la Serna SAG)</t>
  </si>
  <si>
    <t>Polog</t>
  </si>
  <si>
    <t>Sand and Gravel; Boulder; Limestone</t>
  </si>
  <si>
    <t>CA/TP/DTI expired</t>
  </si>
  <si>
    <t>Chua, Virgilio</t>
  </si>
  <si>
    <t>Cabriana, Ma. Lorena</t>
  </si>
  <si>
    <t>Lazi</t>
  </si>
  <si>
    <t>Hench Mining Services Development Corporation</t>
  </si>
  <si>
    <t>WTG Sand &amp; Gravel Corp.</t>
  </si>
  <si>
    <t>05/09/1996</t>
  </si>
  <si>
    <t>Matab-ang, Toledo City, Cebu
Contact No. 516-7561</t>
  </si>
  <si>
    <t>Full conflict with existing tenements
Order of Rejection received by party on 05/20/2004</t>
  </si>
  <si>
    <t>Andesite; Diorite; Basalt</t>
  </si>
  <si>
    <t>Labunog, Eduardo L.</t>
  </si>
  <si>
    <t>APSA000035VII</t>
  </si>
  <si>
    <t>APSA000198VII</t>
  </si>
  <si>
    <t>APSA000419VII</t>
  </si>
  <si>
    <t>Divine Works Dev. Corp.</t>
  </si>
  <si>
    <t>ACA-15-0019</t>
  </si>
  <si>
    <r>
      <t xml:space="preserve">Araw Dolo Trade Corporation
</t>
    </r>
    <r>
      <rPr>
        <i/>
        <sz val="9"/>
        <rFont val="Arial"/>
        <family val="2"/>
      </rPr>
      <t>Jimmy G. Fua - President</t>
    </r>
  </si>
  <si>
    <t>Denied under "Use-It-Lose-It Policy". Order of Denial declared final and executory per MGB-7 resolution dated May 21, 2013.</t>
  </si>
  <si>
    <t>APSA000121VII</t>
  </si>
  <si>
    <t>Rejected 11/14/2003- motion denied 11/7/2006</t>
  </si>
  <si>
    <t>Lawaan II, Talisay City, Cebu
Contact No. - (032)491-5325/
                         0917-3051524</t>
  </si>
  <si>
    <t>EXPA000212VII</t>
  </si>
  <si>
    <t>EXPA000213VII</t>
  </si>
  <si>
    <t>Gold and other minerals</t>
  </si>
  <si>
    <t>4.  Undergoing Publication/Posting/Radio Announcement</t>
  </si>
  <si>
    <t>Order of Denial declared final and executory per MGB-7 resolution dated May 21, 2013</t>
  </si>
  <si>
    <t>EXPA000131VII</t>
  </si>
  <si>
    <t xml:space="preserve">      8.4   Denied/Rejected (within appeal period of filing of Motion for Reconsideration/
              Appeal at MGB-CO)</t>
  </si>
  <si>
    <t>Pyrocopper Mining Corp.</t>
  </si>
  <si>
    <t>Returned on December 14, 2015 (non-compliance with DMO No. 2013-01). Re-indorsed per MGB-7 Memorandum dated December 16, 2015</t>
  </si>
  <si>
    <t>Dee, Joseph Francisco</t>
  </si>
  <si>
    <t>EXPA000026VII</t>
  </si>
  <si>
    <t>Compostela &amp; Danao City</t>
  </si>
  <si>
    <t>240 Lorez Jaena St., Subangdaku, Mandaue City
Contact No: 0908-8744856</t>
  </si>
  <si>
    <t>Tipan Gutalac</t>
  </si>
  <si>
    <t>Pebbles</t>
  </si>
  <si>
    <t>IP 000011VII</t>
  </si>
  <si>
    <t>TENEMENT HOLDER (BUSINESS NAME)/ PRESIDENT/ CHAIRMAN OF THE BOARD/CONTACT PERSON</t>
  </si>
  <si>
    <t xml:space="preserve">5.  Forwarded applications with larger area to Regional Office covering larger area of the application </t>
  </si>
  <si>
    <t>6. Total Area of Existing Applications ( II.A.2 +  II.A.3.1+ II.B.5.2)</t>
  </si>
  <si>
    <t>2.  Text confined in single cell.</t>
  </si>
  <si>
    <t>No record of renewal</t>
  </si>
  <si>
    <t>CA-15-292</t>
  </si>
  <si>
    <t>CA-14-270</t>
  </si>
  <si>
    <t xml:space="preserve">Limestone; Shale; </t>
  </si>
  <si>
    <t>Doherty, Shaun B.</t>
  </si>
  <si>
    <t>Crown 7, Bldg. # 908, Juan Luna St., Mabolo, Cebu City
Contact No. - (032)266-3523</t>
  </si>
  <si>
    <t>CA-14-248</t>
  </si>
  <si>
    <t>CA-14-249</t>
  </si>
  <si>
    <t>CA-14-254</t>
  </si>
  <si>
    <t>CA-14-250</t>
  </si>
  <si>
    <t>CA-14-257</t>
  </si>
  <si>
    <t>Montefalcon, Jennifer J. (JENED Trucking)</t>
  </si>
  <si>
    <t>Mara-at. Matab-ang, Toledo City, Cebu</t>
  </si>
  <si>
    <t>Mivil Mining Corp.</t>
  </si>
  <si>
    <t>AMPP-007(2004)</t>
  </si>
  <si>
    <t>IPA000016VII</t>
  </si>
  <si>
    <t>Balamban Construction Ltd. Co.</t>
  </si>
  <si>
    <t>Philcoal Mineral Resources, Inc.</t>
  </si>
  <si>
    <t>05/27/2002</t>
  </si>
  <si>
    <t>EXPA000175VII</t>
  </si>
  <si>
    <t>Solid Mining Corporation</t>
  </si>
  <si>
    <t>Copper; Gold; Silver</t>
  </si>
  <si>
    <t>MRD-V-269</t>
  </si>
  <si>
    <t>Epochina Mining Corporation</t>
  </si>
  <si>
    <t>North Negros Ent. Co.</t>
  </si>
  <si>
    <t>Pinamungahan
Toledo City</t>
  </si>
  <si>
    <t>Seaport Cement Corp.</t>
  </si>
  <si>
    <t>Limestone; Shale; Sandstone</t>
  </si>
  <si>
    <t>Samboan &amp; Ginatilan</t>
  </si>
  <si>
    <t>Pintor, Reuel</t>
  </si>
  <si>
    <t>Silica; Diorite; etc.</t>
  </si>
  <si>
    <t>EXPA000134VII</t>
  </si>
  <si>
    <t>Magnetite and other minerals</t>
  </si>
  <si>
    <t>Dalaguete</t>
  </si>
  <si>
    <t>Chua, Alfred</t>
  </si>
  <si>
    <t>10/17/97</t>
  </si>
  <si>
    <t>APSA000404VII</t>
  </si>
  <si>
    <t>REJECTED - 07/16/2001
Motion for Reconsideration denied - 09/04/2007 (Recd. denial on 09/12/2007 per rectified Certification from PO dated 02/11/2008)</t>
  </si>
  <si>
    <t>Oquias, Alexander T.</t>
  </si>
  <si>
    <t>Low-Grade Copper Ore</t>
  </si>
  <si>
    <t xml:space="preserve">Basay
Bayawan City
</t>
  </si>
  <si>
    <t xml:space="preserve">Tayasan
Jimalalud
</t>
  </si>
  <si>
    <t>EXPA000129VII</t>
  </si>
  <si>
    <t>Marbleized limestone; Rock phosphate; silica</t>
  </si>
  <si>
    <t>Limestone and other non-metallic minerals</t>
  </si>
  <si>
    <t>CA-12-206</t>
  </si>
  <si>
    <t>EXPAOMR003VII</t>
  </si>
  <si>
    <t>Conso-lacion &amp; Liloan</t>
  </si>
  <si>
    <t>TOTAL AREA</t>
  </si>
  <si>
    <t>Balamban Concrete Aggregates &amp; Construction, Inc.</t>
  </si>
  <si>
    <t>APSA000153VII</t>
  </si>
  <si>
    <t>APSA000156VII</t>
  </si>
  <si>
    <t>Tayasan</t>
  </si>
  <si>
    <t>Tan, Rey Anthony V.</t>
  </si>
  <si>
    <t>Combado River and Cantibas</t>
  </si>
  <si>
    <t>Embuscado, Dolores P. (JNT Enterprises)</t>
  </si>
  <si>
    <t>Andesite and other minerals</t>
  </si>
  <si>
    <t>Mindanao Mining and Mineral Resources Corporation</t>
  </si>
  <si>
    <t>Ong, Ruben</t>
  </si>
  <si>
    <t>11/10/97</t>
  </si>
  <si>
    <t>Jotonitz Mng. Corp.</t>
  </si>
  <si>
    <t>Goodyield Resources Development, Inc.</t>
  </si>
  <si>
    <t>Manganese</t>
  </si>
  <si>
    <t>EXPA000060VII</t>
  </si>
  <si>
    <t>Processed Aggregates</t>
  </si>
  <si>
    <t>Barangay</t>
  </si>
  <si>
    <t>Garing</t>
  </si>
  <si>
    <t>ACA-14-041</t>
  </si>
  <si>
    <t>Fatima, Jubay, Loloan, Cebu
Contact No. - (032)424-9656</t>
  </si>
  <si>
    <t>Motion for reconsideration denied on 10/06/2008, no record of appeal filed</t>
  </si>
  <si>
    <t>Order of Rejection declared Final and Executory on January 30, 2012.</t>
  </si>
  <si>
    <t>ACA-15-0022</t>
  </si>
  <si>
    <t>Gelera, Evelyn Z.</t>
  </si>
  <si>
    <t>Barangay Poblcaion, Cordova, Cebu 6017
Contact No. - 09057099644</t>
  </si>
  <si>
    <t>V. F. Gustilo</t>
  </si>
  <si>
    <t>Cadiz City</t>
  </si>
  <si>
    <t>Andesite Stone/ Aaral Stone</t>
  </si>
  <si>
    <t>Regina de Vera Dumaguing (under Operating Agreement with ACMDC)</t>
  </si>
  <si>
    <t>Applied with MPSA (Included in APSA000046VII)</t>
  </si>
  <si>
    <t>Sta. Rosa Property Ventures by: Mr. James Young Jr.</t>
  </si>
  <si>
    <t>Royal Fountain Design, Inc. by: Hanz H. Klepp</t>
  </si>
  <si>
    <t>Limestone, Rock Phosphate and other minerals</t>
  </si>
  <si>
    <t>Basalt; Andesite; Limestone</t>
  </si>
  <si>
    <t>APSA000261VII</t>
  </si>
  <si>
    <t>APSA000202VII</t>
  </si>
  <si>
    <t>APSA000203VII</t>
  </si>
  <si>
    <t>La Libertad &amp; Guihulngan</t>
  </si>
  <si>
    <t>Manganese, Iron, etc.</t>
  </si>
  <si>
    <t>San Miguel; Zone V; Concepcion and Suba</t>
  </si>
  <si>
    <t>IPA000083VII</t>
  </si>
  <si>
    <t>Suite 301, 3/F Cebu Long Se Temple Bldg., Osmeña Blvd., Cebu City
Tel. Nos.: - (63-32)254-1958/253-0186
FAX No. - (63-32)255-2715</t>
  </si>
  <si>
    <t>EXPA000162VII</t>
  </si>
  <si>
    <t>APSA000413VII</t>
  </si>
  <si>
    <t>Kanlaon Mineral Corp.</t>
  </si>
  <si>
    <t>Bayawan City</t>
  </si>
  <si>
    <t>Go, Wilson</t>
  </si>
  <si>
    <t>Lloyd's Richfield Industrial Corporation</t>
  </si>
  <si>
    <t>Cebu City</t>
  </si>
  <si>
    <t>Andesite; Basalt</t>
  </si>
  <si>
    <t>Millineum Industrial Commercial Corporation</t>
  </si>
  <si>
    <t>APSA000322VII</t>
  </si>
  <si>
    <t>Inayagan, Naga City, Cebu</t>
  </si>
  <si>
    <t>Angilan</t>
  </si>
  <si>
    <t>Poultry Feeds</t>
  </si>
  <si>
    <t>APSA000323VII</t>
  </si>
  <si>
    <t>APSA000245VII</t>
  </si>
  <si>
    <t>Tadle, Anunciacion L.</t>
  </si>
  <si>
    <t>Corella</t>
  </si>
  <si>
    <t>Sulfur; Gold</t>
  </si>
  <si>
    <t>EXPA000166VII</t>
  </si>
  <si>
    <t>Ginatilan</t>
  </si>
  <si>
    <t>Chua, Wendell</t>
  </si>
  <si>
    <t>SMG Mng. Expl. Corp.</t>
  </si>
  <si>
    <t>304 V. Rama Ave., Cebu City
Contact No. (032)261-2316</t>
  </si>
  <si>
    <t>EXPA000185VII</t>
  </si>
  <si>
    <t>Bayawan Mini Cement &amp; Lime</t>
  </si>
  <si>
    <t>Under Final Evaluation (no NCIP Certification Precondition).</t>
  </si>
  <si>
    <t>LOCATION</t>
  </si>
  <si>
    <t>Order received by party on 10/12/2006 - no motion received</t>
  </si>
  <si>
    <t>Order received by party on 10/31/2006</t>
  </si>
  <si>
    <t>Tan, Jeremias</t>
  </si>
  <si>
    <t>EXPA000165VII</t>
  </si>
  <si>
    <t>APSA000301VII</t>
  </si>
  <si>
    <t>APSA000305VII</t>
  </si>
  <si>
    <t>Tanjuakio, Elizabeth</t>
  </si>
  <si>
    <t>Tamiao, Compostela, Cebu
Tel. No. - (032)581-4238</t>
  </si>
  <si>
    <t>Southern Leyte</t>
  </si>
  <si>
    <t>Jotonitz Mining Corp.</t>
  </si>
  <si>
    <t>Citadel Mining Corp.</t>
  </si>
  <si>
    <t>1.  Approved (I.B.1.2 + I.B.1.3)</t>
  </si>
  <si>
    <t>APSA000402VII</t>
  </si>
  <si>
    <t>Benedicto, Grand</t>
  </si>
  <si>
    <t>EXPAOMR002VII</t>
  </si>
  <si>
    <t>Limestone; Andesite</t>
  </si>
  <si>
    <t>Luvimin Cebu Mng. Corp.</t>
  </si>
  <si>
    <t>Clarin &amp; Tubigon</t>
  </si>
  <si>
    <t>Loon &amp; Maribojoc</t>
  </si>
  <si>
    <t>Asturias</t>
  </si>
  <si>
    <t>APSA000191VII</t>
  </si>
  <si>
    <t>APSA000127VII</t>
  </si>
  <si>
    <t>APSA000128VII</t>
  </si>
  <si>
    <t>APSA000129VII</t>
  </si>
  <si>
    <t>APSA000131VII</t>
  </si>
  <si>
    <t>APSA000453VII</t>
  </si>
  <si>
    <t>APSA000454VII</t>
  </si>
  <si>
    <t>SNU Mining and Development Corporation</t>
  </si>
  <si>
    <t>CA-15-295</t>
  </si>
  <si>
    <t>Denied under "Use-It-Lose-It Policy". Order of Denial declared final and executory per MGB-7 resolution dated January 20, 2012</t>
  </si>
  <si>
    <t>APSA000099VII</t>
  </si>
  <si>
    <t>APSA000101VII</t>
  </si>
  <si>
    <t>APSA000102VII</t>
  </si>
  <si>
    <t>Guindulman; Duero</t>
  </si>
  <si>
    <t>Enriqueta M. Concepcion</t>
  </si>
  <si>
    <t>Mandaue City
Consolacion</t>
  </si>
  <si>
    <t>EXPA000137VII</t>
  </si>
  <si>
    <t>Liloan &amp; Consolacion</t>
  </si>
  <si>
    <t>09/25/2007</t>
  </si>
  <si>
    <t>EXPA000115VII</t>
  </si>
  <si>
    <t>APSA000429VII</t>
  </si>
  <si>
    <t>APSA000430VII</t>
  </si>
  <si>
    <t>APSA000433VII</t>
  </si>
  <si>
    <t>EXPA000086VII</t>
  </si>
  <si>
    <t>3-letter notice
Personally received by party - 07/21/2005</t>
  </si>
  <si>
    <t>CA-15-315</t>
  </si>
  <si>
    <t>2 Swallow St., Banilad, Cebu City
Contact Nos. - 0917-6212998/
                           0916-3058822</t>
  </si>
  <si>
    <t>Tangke</t>
  </si>
  <si>
    <t>Consolacion
 Liloan</t>
  </si>
  <si>
    <t>APO Cement Corp.</t>
  </si>
  <si>
    <t>Jetafe</t>
  </si>
  <si>
    <t>3-letter notice - no RR</t>
  </si>
  <si>
    <t>Cebu Ore Mining &amp; Mineral Resource Corporation</t>
  </si>
  <si>
    <t>Bentonite; Silica</t>
  </si>
  <si>
    <t>Acojedo, Elpidio</t>
  </si>
  <si>
    <t>Amlan, Pamplona, San Jose and Sibulan</t>
  </si>
  <si>
    <t>Copper; Gold; Sulfur</t>
  </si>
  <si>
    <t>EXPA000205VII</t>
  </si>
  <si>
    <t>Total Under Processing (Regional Office and Central Office)</t>
  </si>
  <si>
    <t>`</t>
  </si>
  <si>
    <t>Loay; Lila</t>
  </si>
  <si>
    <t>Limestone &amp; other mineral deposits</t>
  </si>
  <si>
    <t>EXPA000170VII</t>
  </si>
  <si>
    <t>Grand Cement Manufacturing Corporation</t>
  </si>
  <si>
    <t>CA-12-212</t>
  </si>
  <si>
    <t>APSA000213VII</t>
  </si>
  <si>
    <t>Aurita, Emerita (Aurita Aggregates and Construction Supply)</t>
  </si>
  <si>
    <t>MLC-281</t>
  </si>
  <si>
    <t>MLC-336</t>
  </si>
  <si>
    <t>MLC-214</t>
  </si>
  <si>
    <t>MLC-225</t>
  </si>
  <si>
    <t>ACA-16-007</t>
  </si>
  <si>
    <t>Baguio, Alberto M.</t>
  </si>
  <si>
    <t>Tinago, Dauis, Bohol
Contact No. 09173061888</t>
  </si>
  <si>
    <t>Gemstone, Petrified Wood, Coralline</t>
  </si>
  <si>
    <t>Permit expired on 02/21/2013</t>
  </si>
  <si>
    <t>COMMODITY</t>
  </si>
  <si>
    <t>ACA-14-038</t>
  </si>
  <si>
    <t>Sanchez, Arturo</t>
  </si>
  <si>
    <t>Alegria
Malabuyoc</t>
  </si>
  <si>
    <t>Quemada, Lourdes P.</t>
  </si>
  <si>
    <t>Quemada, Florencio L.</t>
  </si>
  <si>
    <t>IPA000025VII</t>
  </si>
  <si>
    <t>IPA000026VII</t>
  </si>
  <si>
    <t>Lisondra, Nicholas</t>
  </si>
  <si>
    <t>IPA000003VII</t>
  </si>
  <si>
    <t>CA-15-308</t>
  </si>
  <si>
    <t>ACA-16-001</t>
  </si>
  <si>
    <t>Returned on March 10, 2016 (non-compliant with the meridional block requirement per EO 79)</t>
  </si>
  <si>
    <t>Denied for failure to comply with DMO 2013-01, MR received on June 01, 2015 and was denied on June 26, 2015. Appeal filed at MGB-CO, copy received by ths Office on July 30, 2015</t>
  </si>
  <si>
    <t>Armour Rocks (Boulders &amp; Headsize)</t>
  </si>
  <si>
    <t>Malabuyoc &amp; Ginatilan</t>
  </si>
  <si>
    <t>Gypsum Limestone</t>
  </si>
  <si>
    <t>Trinidad</t>
  </si>
  <si>
    <t>Aznar, Alexander</t>
  </si>
  <si>
    <t>APSA000395VII</t>
  </si>
  <si>
    <t>De Vera, Raul C. (RM Commercial Hardware Division)</t>
  </si>
  <si>
    <t>B. Cabahug Ave., Pooc Occidental, Tubigon, Bohol
Contact No. 508-8074</t>
  </si>
  <si>
    <t>Pinayagan Norte</t>
  </si>
  <si>
    <t>Motion for Recon denied - deemed final - 11/20/2006</t>
  </si>
  <si>
    <t>First Consoilidated Mining &amp; Development Corporation</t>
  </si>
  <si>
    <t>Toledo City; Naga; San Fernando</t>
  </si>
  <si>
    <t>EXPA000084VII</t>
  </si>
  <si>
    <t>IPA-005(95)</t>
  </si>
  <si>
    <r>
      <t xml:space="preserve">Coast Pacific Manufacturing Corporation
</t>
    </r>
    <r>
      <rPr>
        <i/>
        <sz val="9"/>
        <rFont val="Arial"/>
        <family val="2"/>
      </rPr>
      <t>(Raldin Logroño - Representative)</t>
    </r>
  </si>
  <si>
    <t>Quirino South, Tabunok, Tabuelan, Cebu
Contact No. - (032)461-9998</t>
  </si>
  <si>
    <t>LLC-V-439 (renewal)</t>
  </si>
  <si>
    <t>Ma. Elena de Pastor (under Operating Agreement with ACMDC)</t>
  </si>
  <si>
    <t>LLC-V-438 (renewal)</t>
  </si>
  <si>
    <t>LLC-V-442 (renewal)</t>
  </si>
  <si>
    <t>LLC-V-443 (renewal)</t>
  </si>
  <si>
    <t>LLC-C-444 (renewal)</t>
  </si>
  <si>
    <t>CA-13-238</t>
  </si>
  <si>
    <t>Laure, Jason I. (ACE Construction and Supply)</t>
  </si>
  <si>
    <t>CA-10-142</t>
  </si>
  <si>
    <t>Patindol, Lyndell Y. (YP Trading)</t>
  </si>
  <si>
    <t>CA-14-275</t>
  </si>
  <si>
    <t xml:space="preserve">    5.3  Application for Renewal denied/returned</t>
  </si>
  <si>
    <t>Motion for Reconsideration denied on May 03, 2013.</t>
  </si>
  <si>
    <t>CA-11-113</t>
  </si>
  <si>
    <t>Araw Dolomite Traders</t>
  </si>
  <si>
    <t>CA-11-111</t>
  </si>
  <si>
    <t>JB Rock Construction Supply</t>
  </si>
  <si>
    <t>Dampas District, Tagbilaran City, Bohol</t>
  </si>
  <si>
    <t>Sta. Ana. Geronimo (GSAC Ventures)</t>
  </si>
  <si>
    <t>Madeka Stone Dev. Enterprises</t>
  </si>
  <si>
    <t>APSA000437VII</t>
  </si>
  <si>
    <t>Silica Sand, etc.</t>
  </si>
  <si>
    <t>Kofil Forest Resources Development Corporation</t>
  </si>
  <si>
    <t>APSA000111VII</t>
  </si>
  <si>
    <t>APSA000112VII</t>
  </si>
  <si>
    <t>Buenavista;  Getafe</t>
  </si>
  <si>
    <t>Jo, Michael</t>
  </si>
  <si>
    <t>APSA000273VII</t>
  </si>
  <si>
    <t>Manalili, Manuel S.</t>
  </si>
  <si>
    <t>Pres. Carlos P. Garcia</t>
  </si>
  <si>
    <t>Canlumampao</t>
  </si>
  <si>
    <t>APSA000420VII</t>
  </si>
  <si>
    <t>Mun./City</t>
  </si>
  <si>
    <t>APSA000165VII</t>
  </si>
  <si>
    <t>Aggregates, Sand &amp; Gravel</t>
  </si>
  <si>
    <t>SR Mining Industries</t>
  </si>
  <si>
    <t>Gold, Silver, Copper, Zinc</t>
  </si>
  <si>
    <t>Mingson Mining Corp. (formerly Wyniob Phils. Corp.)</t>
  </si>
  <si>
    <t>Cebu City and Consolacion</t>
  </si>
  <si>
    <t>CA-14-252</t>
  </si>
  <si>
    <t>Prop Link Phils., Inc.</t>
  </si>
  <si>
    <t>Singtech Mining and Trading Co., Ltd., Inc.</t>
  </si>
  <si>
    <t>AREA (has.)</t>
  </si>
  <si>
    <t>EXPA000189VII</t>
  </si>
  <si>
    <t>Benedicto, Enrison T.</t>
  </si>
  <si>
    <t>EXPA000042VII</t>
  </si>
  <si>
    <t>EXPA000046VII</t>
  </si>
  <si>
    <t>Cardenas, Francis G. (Madeka Stone Development Enterprises)</t>
  </si>
  <si>
    <t>Sato, Jaycel E. (JKS Construction Supplies)</t>
  </si>
  <si>
    <t>Lim, Nestor V. (Riverbed Enterprises)</t>
  </si>
  <si>
    <t>Motion for Reconsideration denied on May 03, 2013. Order dated November 10, 1999 declared final and executory on July 15, 2014</t>
  </si>
  <si>
    <t>Failure to comply with 3-letters notice. No MR filed within the reglementary period, Order declared final and executory on July 15, 2014</t>
  </si>
  <si>
    <t>Pica, Klent Fergus Philip (Pica Lumber)</t>
  </si>
  <si>
    <t>S. O. Albano St., Subangdaku, Mandaue City, Cebu</t>
  </si>
  <si>
    <t>Magdugo</t>
  </si>
  <si>
    <t>CA-T/P-10-007</t>
  </si>
  <si>
    <t>ACA-15-0004</t>
  </si>
  <si>
    <t>Archbishop Reyes, Barrio Luz, Cebu City
Contact No. (032)232-7480</t>
  </si>
  <si>
    <t>San Roque</t>
  </si>
  <si>
    <t>Elyrium Minerals, Inc.</t>
  </si>
  <si>
    <t>Yuliongsiu, Milagros</t>
  </si>
  <si>
    <t>APSA000329VII</t>
  </si>
  <si>
    <t>Garcia Hernandez</t>
  </si>
  <si>
    <t>Cogon, Cordova, Cebu
Contact No. 496-7092</t>
  </si>
  <si>
    <t>Decorative Stones, Limestone, Boulders</t>
  </si>
  <si>
    <t>CA-T/P-09-011</t>
  </si>
  <si>
    <t>Solon, Fernando K. (Sugar Hills Agricultural Corporation)</t>
  </si>
  <si>
    <t>CA-15-311</t>
  </si>
  <si>
    <t>CA-15-309</t>
  </si>
  <si>
    <t>CA-15-310</t>
  </si>
  <si>
    <t>Aggregates and metallic minerals</t>
  </si>
  <si>
    <t>Limestone &amp; other quarry deposits</t>
  </si>
  <si>
    <t>APSA000349VII</t>
  </si>
  <si>
    <t>APSA000350VII</t>
  </si>
  <si>
    <t>Returned -03/31/2016</t>
  </si>
  <si>
    <t>AMPP-002(96)C</t>
  </si>
  <si>
    <t>Lloyd's Richfield Ind. Corp.</t>
  </si>
  <si>
    <t>EXPA000154VII</t>
  </si>
  <si>
    <t>APSA000280VII</t>
  </si>
  <si>
    <t>APSA000023VII</t>
  </si>
  <si>
    <t>San Remegio</t>
  </si>
  <si>
    <t>EXPA000211VII</t>
  </si>
  <si>
    <t>Gold, copper and other minerals</t>
  </si>
  <si>
    <t>EP-000012VII</t>
  </si>
  <si>
    <t>Endorsed to MGB-CO on August 19, 2009. Denied on April 17, 2015 (Non-compliance with DMO No. 2013-01). Denial Order declared final and executory per Resolution dated July 28, 2015</t>
  </si>
  <si>
    <t>ACA-15-0029</t>
  </si>
  <si>
    <r>
      <t xml:space="preserve">2M Global Development Venture, Inc.
</t>
    </r>
    <r>
      <rPr>
        <i/>
        <sz val="9"/>
        <rFont val="Arial"/>
        <family val="2"/>
      </rPr>
      <t>Felicito T. Magno - President and CEO</t>
    </r>
  </si>
  <si>
    <t>1546 Dawis, San Roque, Talisay City, Cebu
Contact Nos. - (032)405-9175</t>
  </si>
  <si>
    <t>Sand and Gravel; Limestone</t>
  </si>
  <si>
    <t>CA-12-207</t>
  </si>
  <si>
    <t>Gucor, Edwin B. ((Inabanga Drilling, Construction, Steel Fabrication and General Merchandise)</t>
  </si>
  <si>
    <t>San Isidro, Inabanga, Bohol
Contact No. 512-9228</t>
  </si>
  <si>
    <t>DMO 99-34 - Date of receipt of ORDER 09/12/2003 per Letter from Talisay PO dated 05/20/2004</t>
  </si>
  <si>
    <t>APSA000223VII</t>
  </si>
  <si>
    <t>EXPA000004VII</t>
  </si>
  <si>
    <t>EXPA000005VII</t>
  </si>
  <si>
    <t>EXPA000006VII</t>
  </si>
  <si>
    <t>EXPA000007VII</t>
  </si>
  <si>
    <t>EXPA000008VII</t>
  </si>
  <si>
    <t>Tuff, Limestone and other associated minerals</t>
  </si>
  <si>
    <t>Citadel Mining Corporation</t>
  </si>
  <si>
    <t>Earthmovers Mng. Corp.</t>
  </si>
  <si>
    <t>Rock Phosphate</t>
  </si>
  <si>
    <t>MPP-000007VII</t>
  </si>
  <si>
    <t>Dolomitic Limestone; Shale</t>
  </si>
  <si>
    <t>Ibalong Resources &amp; Development Corporation</t>
  </si>
  <si>
    <t>Malabuyoc &amp; Alegria</t>
  </si>
  <si>
    <t>Gaw, Ma. Theresa</t>
  </si>
  <si>
    <t>EXPA000087VII</t>
  </si>
  <si>
    <t>EXPA000089VII</t>
  </si>
  <si>
    <t>EXPA000090VII</t>
  </si>
  <si>
    <t>Andesite, Shale, Sandstone &amp; other associated minerals</t>
  </si>
  <si>
    <t>Manganese; Diorite</t>
  </si>
  <si>
    <t>Anda; Candijay</t>
  </si>
  <si>
    <t>APSA000056VII</t>
  </si>
  <si>
    <t>ACA-14-007</t>
  </si>
  <si>
    <t>Diorite; Basalt; Silica</t>
  </si>
  <si>
    <t xml:space="preserve">    1.2  Approved with pending registration </t>
  </si>
  <si>
    <t xml:space="preserve">    1.3  Existing Approved and registered </t>
  </si>
  <si>
    <t>2.  Cancelled (I.B.2.1 + I.B.2.2)</t>
  </si>
  <si>
    <t>Negros Occidental</t>
  </si>
  <si>
    <t>EXP000004VII</t>
  </si>
  <si>
    <t>EXP000005VII</t>
  </si>
  <si>
    <t>Bioclastic Limestone</t>
  </si>
  <si>
    <t>Carmen &amp; Danao City</t>
  </si>
  <si>
    <t>Silica, Diorite, Limestone, etc.</t>
  </si>
  <si>
    <t>EXPA000160VII</t>
  </si>
  <si>
    <t>Copper, Gold and other associated mineral deposits</t>
  </si>
  <si>
    <t>Lao, Adrian Maria C. (3M Summit Trading)</t>
  </si>
  <si>
    <t>APSA000341VII</t>
  </si>
  <si>
    <t>B3 Industries, Inc.</t>
  </si>
  <si>
    <t>Marbleized limestone &amp; other mineral deposits</t>
  </si>
  <si>
    <t>EXPA000125VII</t>
  </si>
  <si>
    <t>EXPA000126VII</t>
  </si>
  <si>
    <t>H. Abellana St., Canduman, Mandaue City
Contact No./s - (032)422-1160</t>
  </si>
  <si>
    <t>APSA000079VII</t>
  </si>
  <si>
    <t>ACA-T/P-15-0003</t>
  </si>
  <si>
    <t>Perez, Engracia C. (Engracia C. Perez Limestone Trading and Processing)</t>
  </si>
  <si>
    <t>102 Bonifacio Extension, Poblacio, Danao City, Cebu</t>
  </si>
  <si>
    <t>Raw limestone</t>
  </si>
  <si>
    <t>ACA-15-0017</t>
  </si>
  <si>
    <t>Muaña, Peter Ricardo R. (Muaña Enterprises)</t>
  </si>
  <si>
    <t>Apo Land and Quarry Corporation</t>
  </si>
  <si>
    <t>Naga; Minglanilla</t>
  </si>
  <si>
    <t>Villaflor, Gloria J. (G and G Enterprises and General Merchandise)</t>
  </si>
  <si>
    <t>Phoenix Marble Corporation</t>
  </si>
  <si>
    <t>MPP-000004VII</t>
  </si>
  <si>
    <t>Processing held in abeyance pending resolution of petition filed by APOCEMCO with Panel of Arbitrators on April 10, 1996</t>
  </si>
  <si>
    <t>Roy N Decena &amp; Co. Ent. Inc.</t>
  </si>
  <si>
    <t>Bayawan Mini Cement &amp; Lime Mfg.</t>
  </si>
  <si>
    <t>CA-13-228</t>
  </si>
  <si>
    <t>Order received on June 02, 2008 per Certification issued by Tagbilaran City PO dated June 25, 2008  - no Motion for Recon</t>
  </si>
  <si>
    <t>APSA000181VII</t>
  </si>
  <si>
    <t>Quiseo, Vivencia P. (Emerald Hauling and Stone Slicing Services)</t>
  </si>
  <si>
    <t>Manganese and other minerals</t>
  </si>
  <si>
    <t>EXPA000032VII</t>
  </si>
  <si>
    <t>Umapad, Mandaue City, Cebu
Contact No. 0998-9828927</t>
  </si>
  <si>
    <t>Cabagdalan</t>
  </si>
  <si>
    <t>LOCATION OF SOURCE</t>
  </si>
  <si>
    <t>CA-11-156</t>
  </si>
  <si>
    <t>RETURNED TO MGB-7</t>
  </si>
  <si>
    <t>White Gold Mining Corp. C/o Sylvia G. A. Paderama</t>
  </si>
  <si>
    <t>Mendoza, Melvin</t>
  </si>
  <si>
    <t>Benedicto, Mylene Jade T.</t>
  </si>
  <si>
    <t>12/05/2001</t>
  </si>
  <si>
    <t>Gold, silver, Copper</t>
  </si>
  <si>
    <t>EXPA000067VII</t>
  </si>
  <si>
    <t>APSA000356VII</t>
  </si>
  <si>
    <t>APSA000359VII</t>
  </si>
  <si>
    <t>APSA000134VII</t>
  </si>
  <si>
    <t>APSA000137VII</t>
  </si>
  <si>
    <t>APSA000308VII</t>
  </si>
  <si>
    <t>APSA000392VII</t>
  </si>
  <si>
    <t>APSA000178VII</t>
  </si>
  <si>
    <t>Copper, Gold, Silver, Molybdenum, etc.</t>
  </si>
  <si>
    <t>APSA000409VII</t>
  </si>
  <si>
    <t>APSA000095VII</t>
  </si>
  <si>
    <t xml:space="preserve">     3.  Cancelled</t>
  </si>
  <si>
    <t>Motion for reconsideration denied on 09/02/2008, no record of appeal filed</t>
  </si>
  <si>
    <t>APSA000219VII</t>
  </si>
  <si>
    <t>CA-T/P-13-024 (CA-T/P-10-008)</t>
  </si>
  <si>
    <t>Roden Construction and Development Corporation by:
Julito P. Roden</t>
  </si>
  <si>
    <t>Pearl Enterprises by: Prosperous M. Alfaro (Manager)</t>
  </si>
  <si>
    <t>ACA-15-0003</t>
  </si>
  <si>
    <t>Biasong, Talisay City
Contact No. (032)273-5960</t>
  </si>
  <si>
    <t>Olaer, Gaudencio T. (D' Partners Construction Supply)</t>
  </si>
  <si>
    <t>Kimba, San Roque, Talisay City, Cebu</t>
  </si>
  <si>
    <t>CA-12-196</t>
  </si>
  <si>
    <t xml:space="preserve">          2.2b Motion for Reconsideration denied (within appeal period)</t>
  </si>
  <si>
    <t>Aggregates; Limestone</t>
  </si>
  <si>
    <t>APSA000357VII</t>
  </si>
  <si>
    <t>IPA000075VII</t>
  </si>
  <si>
    <t xml:space="preserve">          2.2 With Motion for Reconsideration</t>
  </si>
  <si>
    <t>Minglanilla and Talisay City</t>
  </si>
  <si>
    <t>Copper, Gold, Iron, etc.</t>
  </si>
  <si>
    <t>APSA000412VII</t>
  </si>
  <si>
    <t>Whole applied area is inside Balinsasayao Twin Lakes (NIPAS). Order of Rejection declared Final and Executory on January 30, 2012.</t>
  </si>
  <si>
    <t>Failure to comply with 3-letters notice. Order of Rejection declared Final and Executory on January 30, 2012.</t>
  </si>
  <si>
    <t>Motion for reconsideration denied on 10/09/2009. Order of Rejection declared Final and Executory on January 30, 2012.</t>
  </si>
  <si>
    <t>Sibulan
Sogod
Hilongos</t>
  </si>
  <si>
    <t>Carmen
Danao City</t>
  </si>
  <si>
    <t>EXPA000038VII</t>
  </si>
  <si>
    <t>EXPA000039VII</t>
  </si>
  <si>
    <t>EXPA000041VII</t>
  </si>
  <si>
    <t>Gypsum</t>
  </si>
  <si>
    <t>Glorious Mining Dev. Corp.</t>
  </si>
  <si>
    <t>APSA000201VII</t>
  </si>
  <si>
    <t>EXPA000049VII</t>
  </si>
  <si>
    <t>Benedicto, Enrique</t>
  </si>
  <si>
    <t>Silica sand; Aggregates</t>
  </si>
  <si>
    <t>Caturza, Rolan B.</t>
  </si>
  <si>
    <t>EXPA000051VII</t>
  </si>
  <si>
    <t>EXPA000054VII</t>
  </si>
  <si>
    <t>Retuerto, Ramon</t>
  </si>
  <si>
    <t>Copper, Gold</t>
  </si>
  <si>
    <t>APSA000252VII</t>
  </si>
  <si>
    <t>EXPA000096VII</t>
  </si>
  <si>
    <t>Phil. Macro Development Corporation
Engr. Eduardo C. Rentuza</t>
  </si>
  <si>
    <t xml:space="preserve">    1.1  Approved with pending registration </t>
  </si>
  <si>
    <t xml:space="preserve">    1.2  Existing Approved and registered </t>
  </si>
  <si>
    <r>
      <t xml:space="preserve">ELAG &amp; Sons Ventures, inc.
</t>
    </r>
    <r>
      <rPr>
        <i/>
        <sz val="9"/>
        <rFont val="Arial"/>
        <family val="2"/>
      </rPr>
      <t>Edwin U. Alvarez - President</t>
    </r>
  </si>
  <si>
    <t>Wastes from copper mining operations</t>
  </si>
  <si>
    <t>APSA000024VII</t>
  </si>
  <si>
    <t>Tanchan Cement Inc.</t>
  </si>
  <si>
    <t>Vallehermoso</t>
  </si>
  <si>
    <t>EP-000013VII</t>
  </si>
  <si>
    <t>Eikon Minerals, Inc.</t>
  </si>
  <si>
    <t>Casanta, Soong, Lapulapu City, Cebu
Contact No. 406-8854</t>
  </si>
  <si>
    <t>Alforque, Marciano Jr. (Alforque Woodcraaft Industries)</t>
  </si>
  <si>
    <t xml:space="preserve">Toledo City
Pinamungahan
</t>
  </si>
  <si>
    <t xml:space="preserve">      8.3   For Resolution of Motion for Reconsideration of rejected applications</t>
  </si>
  <si>
    <t>NOTE:</t>
  </si>
  <si>
    <t>Saberon, Leo B.</t>
  </si>
  <si>
    <t>Limestone; Phosphate rock</t>
  </si>
  <si>
    <t>APSA000316VII</t>
  </si>
  <si>
    <t>Consolacion &amp; Liloan</t>
  </si>
  <si>
    <t>Northwest SAG Co. by: Ismael Sabio</t>
  </si>
  <si>
    <t>Mingson Agro-Urban Development Corporation</t>
  </si>
  <si>
    <t>Herminia O. Dayon</t>
  </si>
  <si>
    <t>Uy, Romeo</t>
  </si>
  <si>
    <t>Basak Mining Expl. Corp.</t>
  </si>
  <si>
    <t>Naga City; Minglanilla; Balamban; Tuburan</t>
  </si>
  <si>
    <t>Cebu Agro Industrial Corp.
(formerly Avatar Mng. Corp.)</t>
  </si>
  <si>
    <t>EXPA000095VII</t>
  </si>
  <si>
    <t>Marbleized limestone, etc.</t>
  </si>
  <si>
    <t>EXPA000072VII</t>
  </si>
  <si>
    <t>Guihulngan and Himamaylan</t>
  </si>
  <si>
    <t>Dita, Pulangbato, Cebu City
Contact No. (032)361-0384</t>
  </si>
  <si>
    <t>Nangka</t>
  </si>
  <si>
    <t>CA-12-198</t>
  </si>
  <si>
    <t>Pondol, Balamban, Cebu
Contact No. (032)465-2315</t>
  </si>
  <si>
    <t>Argao Mining &amp; Development Corporation</t>
  </si>
  <si>
    <t>EXPA000184VII</t>
  </si>
  <si>
    <t>Canaan Mining Corp.</t>
  </si>
  <si>
    <t>Lawaan III, Talisay City, Cebu
Contact No. - (032)272-7685</t>
  </si>
  <si>
    <t>Cancatac</t>
  </si>
  <si>
    <t>Tuburan Sur</t>
  </si>
  <si>
    <t>Khey, Roberto D. Jr. (Bits and Blocks)</t>
  </si>
  <si>
    <t>CA-T/P-12-016</t>
  </si>
  <si>
    <t>Guinsay</t>
  </si>
  <si>
    <t>Motion for Reconsideration denied. Order recd. by party on 02/20/2004.</t>
  </si>
  <si>
    <t>Danao City</t>
  </si>
  <si>
    <t>Dolomite</t>
  </si>
  <si>
    <t>Gullwing Mining Inc.</t>
  </si>
  <si>
    <t>KDR Construction and Supply by: Lorenzo C. Labang</t>
  </si>
  <si>
    <t>Carmen Limestone Products, Inc. by: Nestor Alonso</t>
  </si>
  <si>
    <t>Withdrawn - Notice of withdrawal recd. 5/5/2000 Approved 5/26/2000</t>
  </si>
  <si>
    <t>Abandoned - Notice of Abandonement posted from 12/11/2002 to 12/26/2002</t>
  </si>
  <si>
    <t>Odlot Mining Corporation</t>
  </si>
  <si>
    <t>DMO 99-10</t>
  </si>
  <si>
    <t>Withdrawn - Notice of Withdrawal approved on 05/13/1998. Posted MGB-7 starting 05/13/1998 for two consecutive weeks &amp; in MGB-CO</t>
  </si>
  <si>
    <t xml:space="preserve">Naga City
Toledo City
</t>
  </si>
  <si>
    <t>EXPA000116VII</t>
  </si>
  <si>
    <t>EXPA000203VII</t>
  </si>
  <si>
    <t>Marbleized limestone and other minerals</t>
  </si>
  <si>
    <t>EXPA000204VII</t>
  </si>
  <si>
    <t>CA-14-279</t>
  </si>
  <si>
    <t>CA-14-280</t>
  </si>
  <si>
    <t>CA-14-285</t>
  </si>
  <si>
    <t>CA-14-282</t>
  </si>
  <si>
    <t>CA-14-283</t>
  </si>
  <si>
    <t>CA-14-284</t>
  </si>
  <si>
    <t>limestone, shale, tuff and other associated minerals</t>
  </si>
  <si>
    <t>Sulfur; Copper; Gold; Silver</t>
  </si>
  <si>
    <t>Benedicto, Helena T.</t>
  </si>
  <si>
    <t>04/30/2001</t>
  </si>
  <si>
    <t>10/02/2001</t>
  </si>
  <si>
    <t>Consolacion
Liloan</t>
  </si>
  <si>
    <t xml:space="preserve">      8.5   Denied/Rejected without finality</t>
  </si>
  <si>
    <t>Failure to comply with 3-letters notice. No motion for reconsideration filed within the prescribed period</t>
  </si>
  <si>
    <t>Failure to comply with DMO 97-07. No motion for reconsideration filed within the prescribed period.</t>
  </si>
  <si>
    <t>Total conflict with existing tenements. No motion for reconsideration filed.</t>
  </si>
  <si>
    <t>REJECTED 03/05/2001 (failure to comply with MO 99-10). Motion for Reconsideration denied on July 11, 2007</t>
  </si>
  <si>
    <t>Sta. Cruz-Sto. Nino, Balamban, Cebu
Cntact  No. - (032)333-2231</t>
  </si>
  <si>
    <t>EXPA000196VII</t>
  </si>
  <si>
    <t xml:space="preserve">          1.2. By the Central Office (endorsed)</t>
  </si>
  <si>
    <t>APSA000255VII</t>
  </si>
  <si>
    <t>Casaf Resources Corp.</t>
  </si>
  <si>
    <t>Clarin</t>
  </si>
  <si>
    <t>Uling</t>
  </si>
  <si>
    <t>The Gold Company, Inc.</t>
  </si>
  <si>
    <t>Sandstone; Limestone</t>
  </si>
  <si>
    <t>Yu, James O.</t>
  </si>
  <si>
    <t>02/05/2002</t>
  </si>
  <si>
    <t>APSA000032VII</t>
  </si>
  <si>
    <t>With pending protest/opposition against APSA000171VII &amp; APSA000218VII</t>
  </si>
  <si>
    <t>Clarin &amp; Inabanga</t>
  </si>
  <si>
    <t>Mabinay</t>
  </si>
  <si>
    <t>Asturias &amp; Tuburan</t>
  </si>
  <si>
    <t>Oriental Negros</t>
  </si>
  <si>
    <t>Gold</t>
  </si>
  <si>
    <t>Limestone; Tuff; Rock Phosphate, etc.</t>
  </si>
  <si>
    <t>Samboan</t>
  </si>
  <si>
    <t>Epithermal Gold Corp.</t>
  </si>
  <si>
    <t>Copper, Gold, Zinc, Silver, etc.</t>
  </si>
  <si>
    <t>2.   Under Process (Refer to "ANNEX A - DETAILED STATISTICS OF PROCESSING OF MINING APPLICATIONS" for details)</t>
  </si>
  <si>
    <t>Marble; Aggregates; Silica</t>
  </si>
  <si>
    <t>EXPIRY DATE</t>
  </si>
  <si>
    <t>Libertad</t>
  </si>
  <si>
    <t>General Climaco</t>
  </si>
  <si>
    <t>REJECTED - 09/02/2003
Motion for Reconsideration denied - 09/04/2007 (RTS - 10/23/2007 per rectified PO Certification dated 02/11/2008))</t>
  </si>
  <si>
    <t>EXPA000100VII</t>
  </si>
  <si>
    <t>EXPA000101VII</t>
  </si>
  <si>
    <t>Seaport Cement Corporation</t>
  </si>
  <si>
    <t>APSA000036VII</t>
  </si>
  <si>
    <t>CA-12-174</t>
  </si>
  <si>
    <t>Ogue, Nelson P. (Aisles Builders and Construction Supply)</t>
  </si>
  <si>
    <t>Masiwa, Marigondon, Lapulapu City
Contact No. (032)416-6427</t>
  </si>
  <si>
    <t>CA-12-171</t>
  </si>
  <si>
    <t>Castillo, Sixto</t>
  </si>
  <si>
    <t>APSA000414VII</t>
  </si>
  <si>
    <t>APSA000177VII</t>
  </si>
  <si>
    <t>Gold, silver</t>
  </si>
  <si>
    <t>Pugalo, Alcoy</t>
  </si>
  <si>
    <t>Gabi. Cordova</t>
  </si>
  <si>
    <t>LMI Mining Corp.</t>
  </si>
  <si>
    <t>Negros Oriental and Negros  Occidental</t>
  </si>
  <si>
    <t>Cantero, Inc.</t>
  </si>
  <si>
    <t>Order of Rejection (RTS - Moved from given address)</t>
  </si>
  <si>
    <t>EXPA000028VII</t>
  </si>
  <si>
    <t>Argao &amp; Dalaguete</t>
  </si>
  <si>
    <t>Trinidad &amp; Ubay</t>
  </si>
  <si>
    <t>Manganese, basalt and andesite</t>
  </si>
  <si>
    <t>All minerals</t>
  </si>
  <si>
    <t>APSA000179VII</t>
  </si>
  <si>
    <t>EXPA000199VII</t>
  </si>
  <si>
    <t>Order received by party on 10/28/2004</t>
  </si>
  <si>
    <t>Order received by party on 03/30/2005.</t>
  </si>
  <si>
    <t xml:space="preserve">Pamplona
Amlan
Tanjay City
</t>
  </si>
  <si>
    <t>Bacong; Dauin</t>
  </si>
  <si>
    <t>IPA000069VII</t>
  </si>
  <si>
    <t>APSA000336VII</t>
  </si>
  <si>
    <t>CA-15-305</t>
  </si>
  <si>
    <t>CA-T/P-15-0039</t>
  </si>
  <si>
    <t>2428 South National Road, Calindogan, Dumaguete City
Contact No. - (032)422-2730</t>
  </si>
  <si>
    <t>33 M. Velez St., Capitol, Cebu City
Contact No. (032)254-5553; 490-7040</t>
  </si>
  <si>
    <t>Suson Lumber, Inc. by: Ruben C. Suson</t>
  </si>
  <si>
    <t xml:space="preserve">          2.2a For Resolution of Motion for Reconsideration</t>
  </si>
  <si>
    <t>Zamboanga del Norte</t>
  </si>
  <si>
    <t>CA-12-168</t>
  </si>
  <si>
    <t>Jumamoy, Josephine S. (Trident BHL Aggregates)</t>
  </si>
  <si>
    <t>Andesite; Greywacke/ Sandstone; Limestone; Pozzolan</t>
  </si>
  <si>
    <t>Copper, Gold and other associated minerals</t>
  </si>
  <si>
    <t>Trans-Asia Oil &amp; Mineral Development Corporation</t>
  </si>
  <si>
    <t>Benedicto, Benedict</t>
  </si>
  <si>
    <t>Bentonitic Tuff</t>
  </si>
  <si>
    <t>Manjuyod</t>
  </si>
  <si>
    <t>Neg. Or.</t>
  </si>
  <si>
    <t>APSA000225VII</t>
  </si>
  <si>
    <t>APSA000226VII</t>
  </si>
  <si>
    <t>EXPA000180VII</t>
  </si>
  <si>
    <t>Samuri Mining Corporation</t>
  </si>
  <si>
    <t>Sogod; Borbon; Tabogon; Tabuelan</t>
  </si>
  <si>
    <t>ACA-15-0014</t>
  </si>
  <si>
    <t>ACA-15-0015</t>
  </si>
  <si>
    <t>Carmen Copper Miners Multipurpose Cooperative (CCMMC) - Valeriano E. Abella, Sr., Chairman</t>
  </si>
  <si>
    <t>Fine Sand; Boulders; Sand and Gravel; Mine Waste</t>
  </si>
  <si>
    <t>5.  Pending issuance of Certification from Panel of Arbitrators</t>
  </si>
  <si>
    <t>Catmon and Sogod</t>
  </si>
  <si>
    <t>Basalt, etc.</t>
  </si>
  <si>
    <t>APSA000116VII</t>
  </si>
  <si>
    <t>APSA000123VII</t>
  </si>
  <si>
    <t>APSA000130VII</t>
  </si>
  <si>
    <t>A.  Mining Tenement Applications</t>
  </si>
  <si>
    <t>3161 Sitio Kadulang, Marigondon, Lapulapu City
Contact No. - (032)520-6644</t>
  </si>
  <si>
    <t>Naga City
San Fernando</t>
  </si>
  <si>
    <t xml:space="preserve">
Naga City
San Fernando</t>
  </si>
  <si>
    <t>LUYM Construction &amp; Development Corporation</t>
  </si>
  <si>
    <t>Gold, Silver, Copper, etc.</t>
  </si>
  <si>
    <t>Balaba, Severino</t>
  </si>
  <si>
    <t>Silica, Limestone, etc.</t>
  </si>
  <si>
    <t>APSA000172VII</t>
  </si>
  <si>
    <t>09/24/2007</t>
  </si>
  <si>
    <t>ACA-13-173</t>
  </si>
  <si>
    <t>Atlas Workers Multi-Purpose Livelihood Cooperative
Antonio T. Cuizon - Chairman</t>
  </si>
  <si>
    <t>Don Andres Soriano, Toledo City, Cebu
Contact Nos.: (63)915-8338374/ (63)920-5944019</t>
  </si>
  <si>
    <t>EXPA000063VII</t>
  </si>
  <si>
    <t>EXPA000068VII</t>
  </si>
  <si>
    <t>APSA000155VII</t>
  </si>
  <si>
    <t>EXPA000012VII</t>
  </si>
  <si>
    <t>01/16/2002</t>
  </si>
  <si>
    <t>Catmon; Sogod; Tuburan</t>
  </si>
  <si>
    <t>Hench Mining Services Development Corporation
Henry G. Chua - President</t>
  </si>
  <si>
    <t xml:space="preserve">Carcar
San Fernando
</t>
  </si>
  <si>
    <t>APSA000034VII</t>
  </si>
  <si>
    <t>APSA000212VII</t>
  </si>
  <si>
    <t>Alburquerque; Baclayon</t>
  </si>
  <si>
    <t>Cancelled per DENR MO 2005-03 dated February 01, 2005. Copy of Motion for Reconsideration received on 03/14/2005</t>
  </si>
  <si>
    <t>Go, Kim Dennis</t>
  </si>
  <si>
    <t>10/13/98</t>
  </si>
  <si>
    <t>Diorite; Basalt; andesite</t>
  </si>
  <si>
    <t>Que, Amador</t>
  </si>
  <si>
    <t>Aloguinsan; Barili</t>
  </si>
  <si>
    <t>Limestone; Shale; etc.</t>
  </si>
  <si>
    <t>WWS Dev. Corp.</t>
  </si>
  <si>
    <t>EXPAOMR005VII</t>
  </si>
  <si>
    <t>Phil. Nat'l. Oil Co. - Energy Dev. Corp.</t>
  </si>
  <si>
    <t>Denial of motion for reconsideration - deemed final - Order received by party on 09/18/2007</t>
  </si>
  <si>
    <t>APSA000115VII</t>
  </si>
  <si>
    <t>Argao Mining &amp; Development Corp.</t>
  </si>
  <si>
    <t>San Manuel Mining Corp.</t>
  </si>
  <si>
    <t>Plantation Mng. Corp.</t>
  </si>
  <si>
    <t>Talisay</t>
  </si>
  <si>
    <t>Obiasada, Crisologo</t>
  </si>
  <si>
    <t>SRP Rd., Cansojong, Talisay City, Cebu
Contact No. (032)236-8726</t>
  </si>
  <si>
    <t>Naga City and Minglanilla</t>
  </si>
  <si>
    <t>Application for renewal denied by MGB-CO per letter dated June 25, 2012</t>
  </si>
  <si>
    <t>R. V. Rivera Const. &amp; Ind'l. Supply</t>
  </si>
  <si>
    <t>Bais City</t>
  </si>
  <si>
    <t>Buenavista</t>
  </si>
  <si>
    <t>Roble, Jose Jr.</t>
  </si>
  <si>
    <t>Tanjay City</t>
  </si>
  <si>
    <t>Iron Ore</t>
  </si>
  <si>
    <t>EXPA000197VII</t>
  </si>
  <si>
    <t>Graywacke/ Sandstone; Bentonite; Silica</t>
  </si>
  <si>
    <t>Catmon &amp; Sogod</t>
  </si>
  <si>
    <t>APSA000080VII</t>
  </si>
  <si>
    <t>Compostela and Danao City</t>
  </si>
  <si>
    <t>APSA000097VII</t>
  </si>
  <si>
    <t>EXPA000107VII</t>
  </si>
  <si>
    <t>Toledo City
Balamban
Sibulan</t>
  </si>
  <si>
    <t>Cebu
Negros Oriental</t>
  </si>
  <si>
    <t>CA-12-189</t>
  </si>
  <si>
    <t>CA-13-232</t>
  </si>
  <si>
    <t>Km. 28, Pangdan, Naga City, Cebu
Contact No. 0906-2905855</t>
  </si>
  <si>
    <t>ACA-13-168</t>
  </si>
  <si>
    <t>Te, Robinson L. (Robinson Te Construction Supply)</t>
  </si>
  <si>
    <t>APSA000434VII</t>
  </si>
  <si>
    <t xml:space="preserve">          2.1 Within Appeal Period of filing of Motion for Reconsideration (Denied/rejected for the reporting month)</t>
  </si>
  <si>
    <t>Rejected on June 05, 2009. Received on June 09, 2009. No motion for reconsideration submitted</t>
  </si>
  <si>
    <t>EXPA000070VII</t>
  </si>
  <si>
    <t>APSA000393VII</t>
  </si>
  <si>
    <t>APSA000394VII</t>
  </si>
  <si>
    <t>Aloguinsan</t>
  </si>
  <si>
    <t>Andesite; Limestone</t>
  </si>
  <si>
    <t>Calape</t>
  </si>
  <si>
    <t>Larena</t>
  </si>
  <si>
    <t>APSA000307VII</t>
  </si>
  <si>
    <t>Full conflict with EXPA000048VII</t>
  </si>
  <si>
    <t>Not Received by Party - Returned to MGB-7 on 06/08/2001</t>
  </si>
  <si>
    <t>Order of Denial declared final and executory per MGB-7 resolution dated December 07, 2012</t>
  </si>
  <si>
    <t xml:space="preserve">2.  Under Process </t>
  </si>
  <si>
    <t>Limestone Phosphate Rock</t>
  </si>
  <si>
    <t>Morada, Alice</t>
  </si>
  <si>
    <t>XCL Enterprises</t>
  </si>
  <si>
    <t>Boljoon</t>
  </si>
  <si>
    <t>CA-14-255</t>
  </si>
  <si>
    <t>AMPP-00025(2014)</t>
  </si>
  <si>
    <t>Limestone; Magnesite</t>
  </si>
  <si>
    <t>Tanchan, Santiago</t>
  </si>
  <si>
    <t>Guihulngan</t>
  </si>
  <si>
    <t>Order received by party on 10/25/2006</t>
  </si>
  <si>
    <t>APSA000311VII</t>
  </si>
  <si>
    <t>APSA000209VII</t>
  </si>
  <si>
    <t>APSA000221VII</t>
  </si>
  <si>
    <t>APSA000047VII</t>
  </si>
  <si>
    <t>APSA000050VII</t>
  </si>
  <si>
    <t>APSA000133VII</t>
  </si>
  <si>
    <t>APSA000361VII</t>
  </si>
  <si>
    <t>Silica sand</t>
  </si>
  <si>
    <t>APSA000288VII</t>
  </si>
  <si>
    <t>Failure to comply with 3-Letters Notice. No motion for reconsideration filed within the prescribed period.</t>
  </si>
  <si>
    <t>Dalaguete; Alcoy &amp; Ginatilan</t>
  </si>
  <si>
    <t>IPA-010(95)</t>
  </si>
  <si>
    <t>IPA-012(95)</t>
  </si>
  <si>
    <t>IPA-013(95)</t>
  </si>
  <si>
    <t>Chua, Domingo</t>
  </si>
  <si>
    <t>Maribojoc</t>
  </si>
  <si>
    <t xml:space="preserve">Naga City
San Fernando
</t>
  </si>
  <si>
    <t xml:space="preserve">Naga City
San Fernando
</t>
  </si>
  <si>
    <t>R.G.A. Village, Diamond St., Davao City
Contact No. 227-5884</t>
  </si>
  <si>
    <t>Pugalo</t>
  </si>
  <si>
    <t>Boulders</t>
  </si>
  <si>
    <t>Copper; Gold</t>
  </si>
  <si>
    <t>Limestone, Shale, Greywacke, etc.</t>
  </si>
  <si>
    <t>APSA000401VII</t>
  </si>
  <si>
    <t>Yagura Mining Corporation</t>
  </si>
  <si>
    <t>Chromite</t>
  </si>
  <si>
    <t>Graywacke/
Sandstone</t>
  </si>
  <si>
    <t>APSA000321VII</t>
  </si>
  <si>
    <t>Villamera, Elizabeth</t>
  </si>
  <si>
    <t>Dolomitic Limestone</t>
  </si>
  <si>
    <t>Creus, Teodosio</t>
  </si>
  <si>
    <t>EXPA000022VII</t>
  </si>
  <si>
    <t>With pending case filed with Panel of Arbitrators (APOCEMCO vs. Globus)</t>
  </si>
  <si>
    <t>Gold; Silver; Copper; Zinc</t>
  </si>
  <si>
    <t>Guindulman</t>
  </si>
  <si>
    <t>6.1.b. Dealer/Trader/Retailer</t>
  </si>
  <si>
    <t>Copper, gold, silver, molybdenum, etc.</t>
  </si>
  <si>
    <t>Balamban &amp; Asturias</t>
  </si>
  <si>
    <t>Tuff</t>
  </si>
  <si>
    <t>Kimwa Const. &amp; Dev. Corp.</t>
  </si>
  <si>
    <t>APSA000375VII</t>
  </si>
  <si>
    <t>APSA000377VII</t>
  </si>
  <si>
    <t>Solid Mining Exploration Co.</t>
  </si>
  <si>
    <t>APSA000151VII</t>
  </si>
  <si>
    <t>Bayawan City, Basay Sta. Catalina</t>
  </si>
  <si>
    <t>Returned on February 02, 2011 for further processing</t>
  </si>
  <si>
    <t>Liloan; Compostela; Danao City</t>
  </si>
  <si>
    <t>De Senn Quarry Corp.</t>
  </si>
  <si>
    <t>Abenojar, Jr., Alvaro</t>
  </si>
  <si>
    <t>Dolomitic limestone; Silica</t>
  </si>
  <si>
    <t>EXPA000139VII</t>
  </si>
  <si>
    <t>Order Received on 12/02/2005</t>
  </si>
  <si>
    <t>ACA-16-015</t>
  </si>
  <si>
    <t>47 Banilad, Cebu City
Contact No. - 032-346-1842</t>
  </si>
  <si>
    <t>Failure to comply with 3-letter notice (lacking requirements)</t>
  </si>
  <si>
    <t>First Consolidated Mining &amp; Development. Corporation</t>
  </si>
  <si>
    <t>AMPP-00015(2008)</t>
  </si>
  <si>
    <t>Negros Oriental</t>
  </si>
  <si>
    <t>Ayungon &amp; Bindoy</t>
  </si>
  <si>
    <t>APSA000331VII</t>
  </si>
  <si>
    <t>APSA000159VII</t>
  </si>
  <si>
    <t>Copper, Gold, Lead, Zinc &amp; Manganese</t>
  </si>
  <si>
    <t>APSA000014VII</t>
  </si>
  <si>
    <t>APSA000018VII</t>
  </si>
  <si>
    <t>Feldspar</t>
  </si>
  <si>
    <t>Gamallo, Fausto</t>
  </si>
  <si>
    <t>Liloan</t>
  </si>
  <si>
    <t>REJECTED 09/08/2003
Denial of Motion for Reconsideration  - 10/24/2003
Final Denial - 02/11/2005 (open - aplied with MPSA on 02/14/2005)</t>
  </si>
  <si>
    <t>DMO 99-10 - order received 05/07/2001, no motion for reconsideration</t>
  </si>
  <si>
    <t>APSA000057VII</t>
  </si>
  <si>
    <t>3-letter notice - Order received by party on 09/05/2003 - no letter for recon</t>
  </si>
  <si>
    <t>IPA-006(91)</t>
  </si>
  <si>
    <t>EXPA000093VII</t>
  </si>
  <si>
    <t>Converted to EXPA000207VII on September 19, 2013</t>
  </si>
  <si>
    <t>EXPA000207VII</t>
  </si>
  <si>
    <t>Yuson Jr., Tomas</t>
  </si>
  <si>
    <t>CA-15-297</t>
  </si>
  <si>
    <t>APSA000222VII</t>
  </si>
  <si>
    <t xml:space="preserve">6.  Under Final Evaluation by R.O. </t>
  </si>
  <si>
    <t>APSA000390VII</t>
  </si>
  <si>
    <t>EXPA000174VII</t>
  </si>
  <si>
    <t>Limestone; Greywacke; Bentonite; Sandstone and other mineral deposits</t>
  </si>
  <si>
    <t>Uy, Gaylord</t>
  </si>
  <si>
    <t>IPA-005(93)</t>
  </si>
  <si>
    <t>IPA-001(95)</t>
  </si>
  <si>
    <t>Magnetite sand, etc.</t>
  </si>
  <si>
    <t>CA-14-277</t>
  </si>
  <si>
    <t>Rejected - 10/18/2004
Motion for Reconsideration denied on 08/15/2007 (Denial received on 08/23/2007 per PO letter dated 02/15/2008)</t>
  </si>
  <si>
    <t xml:space="preserve">Order received by party on 10/27/2004 </t>
  </si>
  <si>
    <t xml:space="preserve">          3a. With Finality/Executory</t>
  </si>
  <si>
    <t>Denied under "Use-It-Lose-It Policy". Order of Denial declared final and executory per MGB-7 resolution dated December 13, 2011</t>
  </si>
  <si>
    <t>Guisok, Tuburan Sur, Danao City, Cebu</t>
  </si>
  <si>
    <t>Ground Limestone</t>
  </si>
  <si>
    <t>EXPA000209VII</t>
  </si>
  <si>
    <t>Negor RR Cement Corp.</t>
  </si>
  <si>
    <t>APSA000104VII</t>
  </si>
  <si>
    <t>Volcanic Ash, Pozzolan, etc.</t>
  </si>
  <si>
    <t>ACA-16-002</t>
  </si>
  <si>
    <t>Mesina, Joshua P. (Rock All Ventures)</t>
  </si>
  <si>
    <t>Rint, Mark Rommel</t>
  </si>
  <si>
    <t>Magnetite sand (iron), copper, gold, etc.</t>
  </si>
  <si>
    <t>EXPA000135VII</t>
  </si>
  <si>
    <t>EXPA000057VII</t>
  </si>
  <si>
    <t>EXPA000058VII</t>
  </si>
  <si>
    <t>Uzawa Construction Mining Corporation by: Mr. Edwin Q. Barandino</t>
  </si>
  <si>
    <t>ACA-14-004</t>
  </si>
  <si>
    <t>ACA-14-005</t>
  </si>
  <si>
    <t>Jurado, Rolando G.</t>
  </si>
  <si>
    <t>Balirong, Naga City, Cebu
Contact No. - 0906-731-8921</t>
  </si>
  <si>
    <t>Boulder Limestone</t>
  </si>
  <si>
    <t>Motion for Reconsideration denied on April 05, 2013</t>
  </si>
  <si>
    <t>APSA000442VII</t>
  </si>
  <si>
    <t>168 CP Batiller St., Umapad, Mandaue City
Contact No. (032)422-9222</t>
  </si>
  <si>
    <t>Mactan</t>
  </si>
  <si>
    <t>EXPA000052VII</t>
  </si>
  <si>
    <t>EXPA000066VII</t>
  </si>
  <si>
    <t>EXPA000082VII</t>
  </si>
  <si>
    <t>EXPA000178VII</t>
  </si>
  <si>
    <t>Order received on 03/28/2005</t>
  </si>
  <si>
    <t>APSA000220VII</t>
  </si>
  <si>
    <t>EXPA000069VII</t>
  </si>
  <si>
    <t>Chiu, Antonio</t>
  </si>
  <si>
    <t>APSA000160VII</t>
  </si>
  <si>
    <t>CA-13-221</t>
  </si>
  <si>
    <t>Return Receipt of Order of Rejection received on 04/12/2005</t>
  </si>
  <si>
    <t>Failure to comply with DMO 97-07</t>
  </si>
  <si>
    <t xml:space="preserve">    5.2  Expired with Pending Applications for
          Renewal</t>
  </si>
  <si>
    <r>
      <t xml:space="preserve">8.  Others (Pls. specify) - </t>
    </r>
    <r>
      <rPr>
        <sz val="10"/>
        <color indexed="10"/>
        <rFont val="Arial"/>
        <family val="2"/>
      </rPr>
      <t>Pending Processing</t>
    </r>
  </si>
  <si>
    <t>IPA000071VII</t>
  </si>
  <si>
    <t>IPA000072VII</t>
  </si>
  <si>
    <t>Castillo Sr., Pio W.</t>
  </si>
  <si>
    <t>Processing held in abeyance pending resolution of petition filed by APOCEMCO with Panel of Arbitrators on April 10, 1996.  Assignment approved on July 16, 2012</t>
  </si>
  <si>
    <t>APSA000250VII</t>
  </si>
  <si>
    <t>Copper, Gold,  Silica, etc.</t>
  </si>
  <si>
    <t>EXPA000079VII</t>
  </si>
  <si>
    <t>EXP000003VII</t>
  </si>
  <si>
    <t>EXPA000179VII</t>
  </si>
  <si>
    <t>EXPA000015VII</t>
  </si>
  <si>
    <t>EXPA000016VII</t>
  </si>
  <si>
    <t>APSA000120VII</t>
  </si>
  <si>
    <t xml:space="preserve">    2.3   Cancelled without Finality</t>
  </si>
  <si>
    <t>Returned on May 25, 2016 (for amendment of applied area and submission of deficiencies per MGB-CO Memorandum dated May 12, 2016</t>
  </si>
  <si>
    <t xml:space="preserve">      8.1   With mining dispute filed at Panel of Arbitrators</t>
  </si>
  <si>
    <t>Capella Mines, Inc.</t>
  </si>
  <si>
    <t>EXPA000050VII</t>
  </si>
  <si>
    <t>Lyra Mining Inc.</t>
  </si>
  <si>
    <t>Limestone, etc.</t>
  </si>
  <si>
    <t>APSA000103VII</t>
  </si>
  <si>
    <t>APSA000071VII</t>
  </si>
  <si>
    <t>APSA000426VII</t>
  </si>
  <si>
    <t>JLDM Enterprises by: Angelita M. Dayondon</t>
  </si>
  <si>
    <t>Basak, Mandaue City, Cebu</t>
  </si>
  <si>
    <t>Limestone, greywacke and other non-metallic minerals</t>
  </si>
  <si>
    <t>Chua, Nelson</t>
  </si>
  <si>
    <t>Sibonga</t>
  </si>
  <si>
    <t>APSA000173VII</t>
  </si>
  <si>
    <t>APSA000372VII</t>
  </si>
  <si>
    <t>APSA000378VII</t>
  </si>
  <si>
    <t>APSA000100VII</t>
  </si>
  <si>
    <t>IPA000070VII</t>
  </si>
  <si>
    <t>Atlas Cons. Mng. &amp; Dev. Corp.</t>
  </si>
  <si>
    <t>Okoy River</t>
  </si>
  <si>
    <t>APSA000161VII</t>
  </si>
  <si>
    <t>APSA000162VII</t>
  </si>
  <si>
    <t>APSA000171VII</t>
  </si>
  <si>
    <t>Gandionco, Numeriano</t>
  </si>
  <si>
    <t>Paras, Lucia</t>
  </si>
  <si>
    <t>Geo-Transport and Construction, Inc.</t>
  </si>
  <si>
    <t>Teresa Marble Corporation</t>
  </si>
  <si>
    <t>Alegria; Malabuyoc &amp; Ginatilan</t>
  </si>
  <si>
    <t>Rock Aggregates; Andesite</t>
  </si>
  <si>
    <t>APSA000193VII</t>
  </si>
  <si>
    <t>ACA-T/P-13-88</t>
  </si>
  <si>
    <t>CA-11-153</t>
  </si>
  <si>
    <t>CCM Construction by: Mr. Cesar C. Maluenda</t>
  </si>
  <si>
    <t>CPG North Avenue, Tagbilaran City, Bohol</t>
  </si>
  <si>
    <t>CA-13-222</t>
  </si>
  <si>
    <t>Fua, Santiago B. (Araw Dolomite Traders)</t>
  </si>
  <si>
    <t>1.  Mining Tenement Applications filed</t>
  </si>
  <si>
    <t>S. Albañ0 St., Subangdaku, Mandaue City
Contact Nos. - (032)346-0421/
(032)346-1305</t>
  </si>
  <si>
    <t>Banban &amp; Baye</t>
  </si>
  <si>
    <t>JDR Trucking and Construction Supply by: Riza M. Diano</t>
  </si>
  <si>
    <t>El Dorado Subdv., Banilad, Mandaue City, Cebu
Contact No. 0906-5486905</t>
  </si>
  <si>
    <r>
      <t xml:space="preserve">Kimwa Construction &amp; Development Corporation
</t>
    </r>
    <r>
      <rPr>
        <i/>
        <sz val="9"/>
        <rFont val="Arial"/>
        <family val="2"/>
      </rPr>
      <t>Mario Y. Lua - General Manager</t>
    </r>
  </si>
  <si>
    <t>This
Month</t>
  </si>
  <si>
    <t>To
Date</t>
  </si>
  <si>
    <t>EXPA000132VII</t>
  </si>
  <si>
    <t>Larena, Maria, Enrique Villanueva, San Juan, Lazi and Siquijor</t>
  </si>
  <si>
    <t>EXPA000168VII</t>
  </si>
  <si>
    <t xml:space="preserve">           3.1  Motion for Reconsideration/Appeal</t>
  </si>
  <si>
    <t>Expiry Date: 06/24/2015
Application received on 06/19/2015, paid renewal fee on 08/25/2015
Converted to CA-15-307</t>
  </si>
  <si>
    <t>Registry Return Receipt not received by MGB-7 - no Motion for Reconsideration filed within the reglementary period</t>
  </si>
  <si>
    <t>CRG Mng. Expl. Co.</t>
  </si>
  <si>
    <t>IPA000006VII</t>
  </si>
  <si>
    <t>Orbeta, Leo</t>
  </si>
  <si>
    <t>IPA000005VII</t>
  </si>
  <si>
    <t>Dabasol, Belen</t>
  </si>
  <si>
    <t>IPA000011VII</t>
  </si>
  <si>
    <t>IPA000039VII</t>
  </si>
  <si>
    <t>Econg, Geraldine Faith</t>
  </si>
  <si>
    <t>10/30/2001</t>
  </si>
  <si>
    <t>IPA000040VII</t>
  </si>
  <si>
    <t>11/09/2001</t>
  </si>
  <si>
    <t>IPA000041VII</t>
  </si>
  <si>
    <t>Buenavista &amp; Jetafe</t>
  </si>
  <si>
    <t xml:space="preserve">With Joint Operating Agreement executed by and between PMDC and Mabuhay Filcement, Inc. dated July 21, 2009, registered with MGB-7 on June 22, 2011. </t>
  </si>
  <si>
    <t>First Renewal</t>
  </si>
  <si>
    <t>EXPA000120VII</t>
  </si>
  <si>
    <t>CA-13-243</t>
  </si>
  <si>
    <t>Proper Pulangbato, Cebu City</t>
  </si>
  <si>
    <t>Pulog</t>
  </si>
  <si>
    <t>Returmed on May 18, 2016. For area amendment and submission of deficiencies</t>
  </si>
  <si>
    <t>Toledo City &amp; Pinamungahan</t>
  </si>
  <si>
    <t>APSA000052VII</t>
  </si>
  <si>
    <t>Taguihon, Baclayon, Bohol
Contact No. 412-4270</t>
  </si>
  <si>
    <t>CA-11-162</t>
  </si>
  <si>
    <t xml:space="preserve">1.  Font: type =  Arial;  size=10 </t>
  </si>
  <si>
    <t>Total conflict with existing tenements. No motion for reconsideration filed within the prescribed period.</t>
  </si>
  <si>
    <t>Limestone powder; Dolomitic limestone powder</t>
  </si>
  <si>
    <t>IPA000085VII</t>
  </si>
  <si>
    <t>Pilapil, Avelino S. (Avelino S. Pilapil Enterprises)</t>
  </si>
  <si>
    <t>Provincial Hi-way, Brgy. Baliwagan, Balamban, Cebu</t>
  </si>
  <si>
    <t>ACA-14-022</t>
  </si>
  <si>
    <t>Copper; Aluminum; Gold; Manganese; Silver</t>
  </si>
  <si>
    <t>APSA000090VII</t>
  </si>
  <si>
    <t>V. Aldecoa Drive, Daro, Dumaguete City, Negros Oriental
Contact No. 225-0783</t>
  </si>
  <si>
    <t>CA-T/P-10-010</t>
  </si>
  <si>
    <t>Argao</t>
  </si>
  <si>
    <t>Andesite, Diorite, etc.</t>
  </si>
  <si>
    <t>Aloguinsan Mining &amp; Ind'l. Corp.</t>
  </si>
  <si>
    <t>Juan Climaco St., Toledo City, Cebu</t>
  </si>
  <si>
    <t>Andaya, Joeffrey (Marjoerry Enterprises)</t>
  </si>
  <si>
    <t>B.  Approved Mining Tenements</t>
  </si>
  <si>
    <t xml:space="preserve">     1.  Pending Registration</t>
  </si>
  <si>
    <t xml:space="preserve">     2.  Registered</t>
  </si>
  <si>
    <t>Order of Denial of Motion received on 11/28/2006 per Mandaue City PO  certification dated 06/13/2007</t>
  </si>
  <si>
    <t>EXPA000035VII</t>
  </si>
  <si>
    <t>Copper; Gold; Limestone</t>
  </si>
  <si>
    <t>APSA000167VII</t>
  </si>
  <si>
    <t>Andesite; Basalt; Limestone</t>
  </si>
  <si>
    <t>Grand Cement Mfg. Corp.</t>
  </si>
  <si>
    <t>Cebu</t>
  </si>
  <si>
    <t>CA-TP-14-0035</t>
  </si>
  <si>
    <t>Tatoy, Nimfa L. (Nimfa L. Tatoy Stonecraft Shop)</t>
  </si>
  <si>
    <t>Uy, Emma B. (Golden Banawa Hardware and General Merchandise)</t>
  </si>
  <si>
    <t>IPA000084VII</t>
  </si>
  <si>
    <t>APSA000290VII</t>
  </si>
  <si>
    <t>EXPA000105VII</t>
  </si>
  <si>
    <t>EXPA000144VII</t>
  </si>
  <si>
    <t>EXPA000145VII</t>
  </si>
  <si>
    <t>Greywacke/
Sandstone</t>
  </si>
  <si>
    <t>De la Cruz-Chan, Agnes</t>
  </si>
  <si>
    <t>EXPA000025VII</t>
  </si>
  <si>
    <t>Converted to MPP</t>
  </si>
  <si>
    <t>Jute Rocks, Inc. by: Willy U. Te</t>
  </si>
  <si>
    <t>Arlene Borja Sand and Gravel by: Arlene T. Borja</t>
  </si>
  <si>
    <t>Notice of withdrawal approved on 08/20/2004 &amp; posted until 09/06/2004</t>
  </si>
  <si>
    <t>APSA000348VII</t>
  </si>
  <si>
    <t>EXPA000146VII</t>
  </si>
  <si>
    <t>CA-15-296</t>
  </si>
  <si>
    <t xml:space="preserve">     5.  Expired</t>
  </si>
  <si>
    <t xml:space="preserve">           5.1  With no application for renewal</t>
  </si>
  <si>
    <t xml:space="preserve">           5.2  With Pending Applications for Renewal</t>
  </si>
  <si>
    <t xml:space="preserve">     1.1  Pending Registration</t>
  </si>
  <si>
    <t xml:space="preserve">     1.2  Registered</t>
  </si>
  <si>
    <t xml:space="preserve">     2.  Cancelled</t>
  </si>
  <si>
    <t xml:space="preserve">           2.1  Motion for Reconsideration/Appeal</t>
  </si>
  <si>
    <t xml:space="preserve">           2.2  With Finality</t>
  </si>
  <si>
    <t xml:space="preserve">     3.  Abandoned</t>
  </si>
  <si>
    <t xml:space="preserve">     4.  Wholly Relinquished to Govt.</t>
  </si>
  <si>
    <t xml:space="preserve">Getafe
Buenavista
</t>
  </si>
  <si>
    <t>Processing is held in abeyance pending resolution of appeal filed by ALQC with Court of Appeals re: Order of MAB dated July 31, 2007.</t>
  </si>
  <si>
    <t>Mabini</t>
  </si>
  <si>
    <t>Siquijor</t>
  </si>
  <si>
    <t>Malabuyoc</t>
  </si>
  <si>
    <t>Samtan &amp; Luvimin Dev. Corp. (SALUDECO)</t>
  </si>
  <si>
    <t>Pinili, Laurencio</t>
  </si>
  <si>
    <t>APSA000182VII</t>
  </si>
  <si>
    <t>APSA000183VII</t>
  </si>
  <si>
    <t>APSA000185VII</t>
  </si>
  <si>
    <t>Limestone, basalt, andesite, etc.</t>
  </si>
  <si>
    <t>APSA000041VII</t>
  </si>
  <si>
    <t>Eredera, Maurecio S. (Basay Agricultural and Limers Multi-Purpose Cooperative)</t>
  </si>
  <si>
    <t>Cabalayongan, Basay, Negros Oriental</t>
  </si>
  <si>
    <t>Processed Lime</t>
  </si>
  <si>
    <t>CA-T/P-11-011</t>
  </si>
  <si>
    <t>Flores, Joseph E (Evertrans Corporation)</t>
  </si>
  <si>
    <t>CANCELLED PER DMO 2005-03 ONLY</t>
  </si>
  <si>
    <t>LLC-V-177</t>
  </si>
  <si>
    <t>LLC-V-178</t>
  </si>
  <si>
    <t>ACMDC</t>
  </si>
  <si>
    <t>Applied with MPSA (Included in APSA000044VII)</t>
  </si>
  <si>
    <t>Lua, Mario Y.</t>
  </si>
  <si>
    <t>APSA000314VII</t>
  </si>
  <si>
    <t>Trans-Island Mining &amp; Development Corporation</t>
  </si>
  <si>
    <t>Copper; Gold, etc.</t>
  </si>
  <si>
    <t>Garcia-Hernandez</t>
  </si>
  <si>
    <t>Calderon, Emerito</t>
  </si>
  <si>
    <t>APSA000346VII</t>
  </si>
  <si>
    <t>ACA-16-008</t>
  </si>
  <si>
    <t>Boloc-Boloc, Dinah Ramonida (Olango Enterprises)</t>
  </si>
  <si>
    <t>Nagbalaye
Looc</t>
  </si>
  <si>
    <t>Sta. Catalina
Sibulan</t>
  </si>
  <si>
    <t>Purok, Mangga, Tayud, Liloan, Cebu
Contact Nos. - 032-424-6224; 0920-228-3542; 032-5111387</t>
  </si>
  <si>
    <t>Eskina Kalipay, Tingo, Lapu-lapu City
Contact No. 09213125792</t>
  </si>
  <si>
    <t>Negros Oriental
So. Leyte
Leyte</t>
  </si>
  <si>
    <t>Iron, etc.</t>
  </si>
  <si>
    <t>Dulang, Luzviminda</t>
  </si>
  <si>
    <t>1.  Approved (II.B.1.2 + B.1.3)</t>
  </si>
  <si>
    <t>2.  Cancelled (II.B.2.1 + II.B.2.2)</t>
  </si>
  <si>
    <t>6.  Total Area of Existing Approved Tenements ( II.B.1.3 + II.B.2.1)</t>
  </si>
  <si>
    <t>CA-15-298</t>
  </si>
  <si>
    <t>Extended until 04/02/2013</t>
  </si>
  <si>
    <t>Extended until 02/04/2013</t>
  </si>
  <si>
    <t>CA-14-259</t>
  </si>
  <si>
    <t>CA-14-260</t>
  </si>
  <si>
    <t>Notice of Relinquishment of the whole area received on April 02, 2008 and approved and posted at MGB-7 from May 2 to 15, 2008 and at MGB-CO from August 12-26, 2008</t>
  </si>
  <si>
    <t>IPA000053VII</t>
  </si>
  <si>
    <t>Villanueva, Aundry</t>
  </si>
  <si>
    <t>EXPA000206VII</t>
  </si>
  <si>
    <t>Bienunido</t>
  </si>
  <si>
    <t>Carmen, Dagohoy &amp; Danao</t>
  </si>
  <si>
    <t>Marbleized Limestone</t>
  </si>
  <si>
    <t>05/13/2002</t>
  </si>
  <si>
    <t>Valencia, Garcia-Hernandez and Jagna</t>
  </si>
  <si>
    <t>San Miguel &amp; Ubay</t>
  </si>
  <si>
    <t>EXPA000161VII</t>
  </si>
  <si>
    <t>APSA000083VII</t>
  </si>
  <si>
    <t>EXPA000123VII</t>
  </si>
  <si>
    <t>Goodyield Res. &amp; Dev. Corp.</t>
  </si>
  <si>
    <t>APSA000236VII</t>
  </si>
  <si>
    <t>6.1.a. Trader/Processor</t>
  </si>
  <si>
    <t>Connelly, Jocelyn E. (Ocean Traders)</t>
  </si>
  <si>
    <t>Suba, Masulog, Lapulapu City. Cebu</t>
  </si>
  <si>
    <t>Mactan Stones</t>
  </si>
  <si>
    <t>CA-T/P-11-008</t>
  </si>
  <si>
    <t>Uy, Christopher</t>
  </si>
  <si>
    <t>Monro Consolidated Development Mining Corporation</t>
  </si>
  <si>
    <t>APSA000327VII</t>
  </si>
  <si>
    <t>De la Rosa, Corazon T. (O'Kee Housing Supply)</t>
  </si>
  <si>
    <t>De La Rosa, Ricardo T. (O'Kee Housing Supply)</t>
  </si>
  <si>
    <t>White Gold Mng. Corp. (formerly Darlin Mines Co.)</t>
  </si>
  <si>
    <t>Anda &amp; Candijay</t>
  </si>
  <si>
    <t>Marble</t>
  </si>
  <si>
    <t xml:space="preserve">           6.2  With Pending Applications for Renewal (Applied with MPSA)</t>
  </si>
  <si>
    <t>Paragados, Ruth Maria P. (Rowena &amp; Exequel Enterprises)</t>
  </si>
  <si>
    <t xml:space="preserve">           3.2  With Finality (Cancelled per DMO 2005-03 and 2005-13)</t>
  </si>
  <si>
    <t>Gold, Silica, Diorite, etc.</t>
  </si>
  <si>
    <t>09/15/2000</t>
  </si>
  <si>
    <t>Copper, Gold, Silver, etc.</t>
  </si>
  <si>
    <t>Loay &amp; Lila</t>
  </si>
  <si>
    <t>Metex Mineral Resources Corporation</t>
  </si>
  <si>
    <t>Diorite, Sandstone, Greywacke, Andesite, etc.</t>
  </si>
  <si>
    <t>Aznar, Emmanuel B.</t>
  </si>
  <si>
    <t>S T A T U S</t>
  </si>
  <si>
    <t>Basay</t>
  </si>
  <si>
    <r>
      <t xml:space="preserve">Renewal/conversion of MLC-225. </t>
    </r>
    <r>
      <rPr>
        <u val="single"/>
        <sz val="8"/>
        <rFont val="Arial"/>
        <family val="2"/>
      </rPr>
      <t xml:space="preserve">With Motion for Reconsideration filed at DENR Secretary's Office.
</t>
    </r>
    <r>
      <rPr>
        <sz val="8"/>
        <rFont val="Arial"/>
        <family val="2"/>
      </rPr>
      <t>Denied on April 17, 2015 for failure to comply with DMO 2013-01. Order of Denial declared Final and Executory per Resolution dated July 16, 2015</t>
    </r>
  </si>
  <si>
    <t xml:space="preserve">Amlan
Pamplona
Sibulan
</t>
  </si>
  <si>
    <t>Manjuyod
Bais City</t>
  </si>
  <si>
    <t>No Motion for Reconsideration filed</t>
  </si>
  <si>
    <t>Corner Ma. Paloma &amp; Salvador Ext., Labangon, Cebu City
Contact No. - 032-262-9305</t>
  </si>
  <si>
    <t>Hingatmonan, Lamesa &amp; Vito</t>
  </si>
  <si>
    <t xml:space="preserve">Jimalalud
Tayasan
</t>
  </si>
  <si>
    <t>Jimalalud &amp; Tayasan
Himamaylan and Binalbagan</t>
  </si>
  <si>
    <t>No record of renewal
Petition filed with DENR denied on 12/03/2013; MR denied on 05/05/2014
With pending petition filed with the Office of the President</t>
  </si>
  <si>
    <t>Motion for Reconsideration denied on April 05, 2013. Appeal received by MGB-CO on May 14, 2013</t>
  </si>
  <si>
    <t>CA-11-145</t>
  </si>
  <si>
    <t>Tan, james A. (Hesreal Development Corporation)</t>
  </si>
  <si>
    <t xml:space="preserve">     3.  Withdrawn by/Returned to applicant</t>
  </si>
  <si>
    <t>Motion denied - 03/28/2008</t>
  </si>
  <si>
    <t>No. 22 Narra St., Nova Tierra Subdv. Lanang, Davao City
Contact No. 483-9283</t>
  </si>
  <si>
    <t>CA-11-149</t>
  </si>
  <si>
    <t>Alonso, Nestor II (Carmen Limestone Products, Inc.)</t>
  </si>
  <si>
    <t>No. 1082 J. Panis St., Kalubihan, Talamban, Cebu City
Contact No. (032)345-0867</t>
  </si>
  <si>
    <t>Lower Natimao-an</t>
  </si>
  <si>
    <t>CA-10-144</t>
  </si>
  <si>
    <t>Toledo City and Naga City</t>
  </si>
  <si>
    <t>APSA000274VII</t>
  </si>
  <si>
    <t>LYA Resources &amp; Dev. Corp.</t>
  </si>
  <si>
    <t>APSA000143VII</t>
  </si>
  <si>
    <t>Catmon</t>
  </si>
  <si>
    <t>CPG North Ave., Taloto District, Tagbilaran City, Bohol
Contact Nos: (038)412-3414/ (038)412-0927</t>
  </si>
  <si>
    <t>CA-14-263</t>
  </si>
  <si>
    <t xml:space="preserve">Uy, Isabelita D. (Val Anthony Construction) </t>
  </si>
  <si>
    <t>APSA000015VII</t>
  </si>
  <si>
    <t>APSA000028VII</t>
  </si>
  <si>
    <t>APSA000170VII</t>
  </si>
  <si>
    <t>EXPA000186VII</t>
  </si>
  <si>
    <t>Phosphate rock</t>
  </si>
  <si>
    <t>Pres. Garcia</t>
  </si>
  <si>
    <t>Basak, Pardo, Cebu City
Contact No. (032)265-5838</t>
  </si>
  <si>
    <t>Pugalo, Alcoy, Cebu</t>
  </si>
  <si>
    <t>CA-12-185</t>
  </si>
  <si>
    <t>Rentuza, Jacinto C. (7 C's Construction Aggregates, Inc.)</t>
  </si>
  <si>
    <t>01/09/2001</t>
  </si>
  <si>
    <t>ACA-14-030</t>
  </si>
  <si>
    <t>ACA-14-031</t>
  </si>
  <si>
    <t>ACA-14-032</t>
  </si>
  <si>
    <t>EXPA000092VII</t>
  </si>
  <si>
    <t xml:space="preserve">     4.  With pending case filed with Panel of Arbitrators</t>
  </si>
  <si>
    <t xml:space="preserve">          1.1. By the Regional Office</t>
  </si>
  <si>
    <t>With pending protest/opposition filed by Edgar Castillo &amp; Antonio Valero, Jr. (APSA000333VII)</t>
  </si>
  <si>
    <t>Amlan and San Jose</t>
  </si>
  <si>
    <t>APSA000263VII</t>
  </si>
  <si>
    <t>APSA000264VII</t>
  </si>
  <si>
    <t>APSA000266VII</t>
  </si>
  <si>
    <t>Velasquez, John R. (3 SHA General Merchandise)</t>
  </si>
  <si>
    <t>Brgy. Quitolao, Mahayag Bunawan, Davao City
Contact No. - 305-2014</t>
  </si>
  <si>
    <t>Danao city</t>
  </si>
  <si>
    <t>Yuson, Tomas P.</t>
  </si>
  <si>
    <t>Jordan, Celso</t>
  </si>
  <si>
    <t>Bardenas, Mars</t>
  </si>
  <si>
    <t>Corro, Robert</t>
  </si>
  <si>
    <t>Adlawan, Edgar</t>
  </si>
  <si>
    <t>Jao, Grace M.</t>
  </si>
  <si>
    <t>APSA000158VII</t>
  </si>
  <si>
    <t>Denied under "Use-It-Lose-It Policy". Order of Denial declared final and executory per MGB-7 resolution dated January 20, 2012.</t>
  </si>
  <si>
    <t>Denied under "Use-It-Lose-It Policy". Order duly received on January 12, 2011, no motion for reconsideration filed within the prescribed period.</t>
  </si>
  <si>
    <t>Quarry Ventures Phils.</t>
  </si>
  <si>
    <t>Montemayor, Manuel</t>
  </si>
  <si>
    <t>APSA000062VII</t>
  </si>
  <si>
    <t>APSA000081VII</t>
  </si>
  <si>
    <t>APSA000093VII</t>
  </si>
  <si>
    <t>Copper, Gold, Silver, Lead, Zinc</t>
  </si>
  <si>
    <t>Limestone; Shale; Tuff</t>
  </si>
  <si>
    <t>EXPA000157VII</t>
  </si>
  <si>
    <t>EXPA000158VII</t>
  </si>
  <si>
    <t>Purok Ube, Cogon, Cordova, Cebu City
Contact No. (032)266-8553</t>
  </si>
  <si>
    <t>Bindoy</t>
  </si>
  <si>
    <t>Flatstones</t>
  </si>
  <si>
    <t>Olivares, Elisa M. (Charmaine Olivares Construction and Supply)</t>
  </si>
  <si>
    <t>APSA000318VII</t>
  </si>
  <si>
    <t>Silica, Diorite, Andesite, etc.</t>
  </si>
  <si>
    <t>Manganese; Gold; Copper</t>
  </si>
  <si>
    <t>TENEMENT HOLDER</t>
  </si>
  <si>
    <t>PREVIOUS HOLDER</t>
  </si>
  <si>
    <t>Ubay</t>
  </si>
  <si>
    <t>Oslob &amp; Boljoon</t>
  </si>
  <si>
    <t>CA-15-304</t>
  </si>
  <si>
    <t>APSA000125VII</t>
  </si>
  <si>
    <t>APSA000126VII</t>
  </si>
  <si>
    <t>ACA-14-039</t>
  </si>
  <si>
    <t>Maru, Romulo S. (Abigail Trading)</t>
  </si>
  <si>
    <t>Talisay; Cebu City</t>
  </si>
  <si>
    <t>Order of Denial declared final and executory per MGB-7 resolution dated October 23, 2012</t>
  </si>
  <si>
    <t>Powdered Natural Calcium; Phosphate</t>
  </si>
  <si>
    <t>Labang, Maria Norma P. (ANL Hauling Services)</t>
  </si>
  <si>
    <t>Pangdan, Naga City, Cebu
Contact No. 09176300927</t>
  </si>
  <si>
    <t>Magdugo, Toledo City, Cebu
Contact No. (032)238-7006</t>
  </si>
  <si>
    <t>Biga</t>
  </si>
  <si>
    <t>Pimentel, Alejandrino (Triple AA and P Construction Supply)</t>
  </si>
  <si>
    <t>Compostela; Danao City; Cebu City</t>
  </si>
  <si>
    <t>Diorite; Andesite</t>
  </si>
  <si>
    <t>PABCA Enterprises by: Arbinson A. Gabison</t>
  </si>
  <si>
    <t>Pongase II, Virgilio C.</t>
  </si>
  <si>
    <t>Philcoal Mineral Resources</t>
  </si>
  <si>
    <t>Jetafe &amp; Buenavista</t>
  </si>
  <si>
    <t>Pinili Mng. Expl. Co.</t>
  </si>
  <si>
    <t>Lloyd's Richfield Corporation</t>
  </si>
  <si>
    <t>EXPA000159VII</t>
  </si>
  <si>
    <t>APSA000122VII</t>
  </si>
  <si>
    <t>CA-16-327</t>
  </si>
  <si>
    <t>CA-16-329</t>
  </si>
  <si>
    <t>CA-16-328</t>
  </si>
  <si>
    <t>ACA-14-016 (CA-14-264)</t>
  </si>
  <si>
    <t>CA-16-323</t>
  </si>
  <si>
    <t>Gold; Silver; Copper; zinc</t>
  </si>
  <si>
    <t>Oquias, Emily T.</t>
  </si>
  <si>
    <t>APSA000270VII</t>
  </si>
  <si>
    <t>APSA000271VII</t>
  </si>
  <si>
    <t>IPA-031(91)</t>
  </si>
  <si>
    <t>IPA-004(93)</t>
  </si>
  <si>
    <t>IPA-001(94)</t>
  </si>
  <si>
    <t>IPA-013(94)</t>
  </si>
  <si>
    <t>IPA-003(95)</t>
  </si>
  <si>
    <t>IPA-006(92)</t>
  </si>
  <si>
    <t>1/11/20002</t>
  </si>
  <si>
    <t>Gold, Silver, Silica &amp; other associated minerals</t>
  </si>
  <si>
    <t>Gawaygaway, Uling, Naga City, Cebu</t>
  </si>
  <si>
    <t>Tagjaguimit</t>
  </si>
  <si>
    <t>Abellana, Nelson A. (Abellana SAG Dealer)</t>
  </si>
  <si>
    <t>San Fernando</t>
  </si>
  <si>
    <t>Obiso, Anastacio A./Eugenia Obiso</t>
  </si>
  <si>
    <t>Sibulan; Valencia and Sta. Catalina</t>
  </si>
  <si>
    <t>Fucanan, Socrates B.</t>
  </si>
  <si>
    <t>Tantiansu, Eden G.</t>
  </si>
  <si>
    <t>CA-15-314</t>
  </si>
  <si>
    <t>ACA-15-0027</t>
  </si>
  <si>
    <r>
      <t xml:space="preserve">Toledo Aggregates &amp; Const. Dev. Corp.
</t>
    </r>
    <r>
      <rPr>
        <i/>
        <sz val="9"/>
        <rFont val="Arial"/>
        <family val="2"/>
      </rPr>
      <t>Agnes C. Chan - General Manager</t>
    </r>
  </si>
  <si>
    <t>Lutac</t>
  </si>
  <si>
    <t>Inayagan, City of Naga, Cebu
Contact Nos. - (032)272-6622/ (032)272-6624</t>
  </si>
  <si>
    <t>CA-14-258</t>
  </si>
  <si>
    <t>Guihulngan City</t>
  </si>
  <si>
    <t>Failure to comply with 3-letter notice - submitted letter on 08/31/2004 re: not interested in filing letter for reconsideration</t>
  </si>
  <si>
    <t>Rejected - 10/18/2005
Motion for Reconsideration denied per MGB-7 letter dated July 10, 2007 (Registry Return Receipt not yet received by MGB-7)</t>
  </si>
  <si>
    <t>line
no.</t>
  </si>
  <si>
    <t>Copper, Gold, silver, Iron and other minerals</t>
  </si>
  <si>
    <t>IPA000012VII</t>
  </si>
  <si>
    <t>Balamban Concrete Aggregates</t>
  </si>
  <si>
    <t>Returned</t>
  </si>
  <si>
    <t xml:space="preserve">    2.2   Cancelled with Finality</t>
  </si>
  <si>
    <t>APSA000074VII</t>
  </si>
  <si>
    <t>APSA000246VII</t>
  </si>
  <si>
    <t>APSA000247VII</t>
  </si>
  <si>
    <t>APSA000004VII</t>
  </si>
  <si>
    <t>APSA000007VII</t>
  </si>
  <si>
    <t>APSA000012VII</t>
  </si>
  <si>
    <t>REJECTED - 12/08/2006
Motion for Reconsideration denied on July 17, 2009. Applied with EXPA000174VII on 08/20/2009</t>
  </si>
  <si>
    <t>APSA000211VII</t>
  </si>
  <si>
    <t>CA-14-281</t>
  </si>
  <si>
    <t>EXPA000191VII</t>
  </si>
  <si>
    <t>EXPA000192VII</t>
  </si>
  <si>
    <t>EXPA000193VII</t>
  </si>
  <si>
    <t>EXPA000194VII</t>
  </si>
  <si>
    <t>Upper Bacayan, Cebu City
Contact No. (032)401-1252</t>
  </si>
  <si>
    <t>Minprocess Group, Inc.</t>
  </si>
  <si>
    <t>San-Vic Agro-Builders, Inc.</t>
  </si>
  <si>
    <t>Scion Subdv., Banilad, Bacong, Negros Oriental</t>
  </si>
  <si>
    <t>CA-13-227</t>
  </si>
  <si>
    <t>Borgonia, Bienvenido (ASBEN Sand and Gravel)</t>
  </si>
  <si>
    <r>
      <t xml:space="preserve">Geo-Transport and Construction, Inc.
</t>
    </r>
    <r>
      <rPr>
        <i/>
        <sz val="9"/>
        <rFont val="Arial"/>
        <family val="2"/>
      </rPr>
      <t>Stanley S. Chona - VP-Finance/ Director</t>
    </r>
  </si>
  <si>
    <t>AFTA000001VII</t>
  </si>
  <si>
    <t xml:space="preserve">MINING TENEMENTS STATISTICS REPORT </t>
  </si>
  <si>
    <t>Alicia</t>
  </si>
  <si>
    <t>Andesite, Basalt</t>
  </si>
  <si>
    <t>Sulfur, etc.</t>
  </si>
  <si>
    <t>APSA000002VII</t>
  </si>
  <si>
    <t>Copper, Gold, Lead,  Silver, Iron, etc.</t>
  </si>
  <si>
    <t>Bentonite; Graywacke; Sandstone; Limestone; Silica</t>
  </si>
  <si>
    <t>Cebu Agro Industrial Corp.</t>
  </si>
  <si>
    <t>Basalt, Andesite, etc.</t>
  </si>
  <si>
    <t>Motion for Reconsideration denied on April 08, 2013.</t>
  </si>
  <si>
    <t>N. Bacalso Avenue, Kinasang-an, Pardo, Cebu City
Contact No. (032)417-9226</t>
  </si>
  <si>
    <t>Brgy. Luz, Archbishop Reyes Avenue, Cebu City
Contact No. (032)232-7480</t>
  </si>
  <si>
    <t>Order received on June 25, 2008 per Certification issued by Tagbilaran City PO dated June 25, 2008  - no Motion for Recon</t>
  </si>
  <si>
    <t>Limestone; Graywacke</t>
  </si>
  <si>
    <t>EXPA000019VII</t>
  </si>
  <si>
    <t>EXPA000023VII</t>
  </si>
  <si>
    <t>EXPA000044VII</t>
  </si>
  <si>
    <t>CA-14-289</t>
  </si>
  <si>
    <t>CA-14-033 (CA-T/P-12-015)</t>
  </si>
  <si>
    <t>Dinawanao, Annabel (Tejero Enterprises)</t>
  </si>
  <si>
    <t>Total conflict with APSA000078VII of Argao Mining (Luvimin Mng.)
For resolution of case filed by APOCEMCO on April 10, 1996 with Panel of Arbitrators.</t>
  </si>
  <si>
    <t>Denial of Motion for Reconsideration - 11/30/2005 (RR received - 12/12/2005)</t>
  </si>
  <si>
    <t>DMO 99-10
Order recd. by party - 5/15/2001</t>
  </si>
  <si>
    <t>EXPA000031VII</t>
  </si>
  <si>
    <t>EXPA000036VII</t>
  </si>
  <si>
    <t>Balamban</t>
  </si>
  <si>
    <t>Minglanilla</t>
  </si>
  <si>
    <t>Uy, Christopher Lyndon C.</t>
  </si>
  <si>
    <t>EXPA000113VII</t>
  </si>
  <si>
    <t>APSA000207VII</t>
  </si>
  <si>
    <t>Tanchan, Santiago III</t>
  </si>
  <si>
    <t>6. Total No. of Existing Approved Tenements ( I.B.1.3 + I.B.2.1)</t>
  </si>
  <si>
    <t>II.  AREA OF MINING TENEMENT (Hectares)</t>
  </si>
  <si>
    <t>APSA000107VII</t>
  </si>
  <si>
    <t>Failure to comply with 3-letters notice. No motion for reconsideration filed within the prescribed period.</t>
  </si>
  <si>
    <t>CA-17-004</t>
  </si>
  <si>
    <t>San Isidro, Talisay City, Cebu
Contact No. - (032)276-5969; 273-8412; 0919-792-8571</t>
  </si>
  <si>
    <t>CA-12-172</t>
  </si>
  <si>
    <t>APSA000428VII</t>
  </si>
  <si>
    <t>Receipt of letter dated 01/13/2006 re:  decided not to file motion for reconsideration and officially withdrawing application.</t>
  </si>
  <si>
    <t>ORDER not received by party - Returned to MGB-7</t>
  </si>
  <si>
    <t>Laurente, Wilhelmina</t>
  </si>
  <si>
    <t>Larena
Maria
Enrique Villanueva
Siquijor</t>
  </si>
  <si>
    <t>Silica, Diorite, etc.</t>
  </si>
  <si>
    <t>DATE APPROVED</t>
  </si>
  <si>
    <t>CA-14-271</t>
  </si>
  <si>
    <t>ACA-14-028</t>
  </si>
  <si>
    <t>Bagon Daan, Yati, Liloan, Cebu
Contact No./s - (032) 424-3044; 09328723044</t>
  </si>
  <si>
    <t>Cantillas, Rey Francis Yee (Rey Builders Depot)</t>
  </si>
  <si>
    <t>Andesite; Diorite</t>
  </si>
  <si>
    <t>Asturias and Tuburan</t>
  </si>
  <si>
    <t>IP  000012VII
(1st renewal)</t>
  </si>
  <si>
    <t>Quiseo, Vivencia (Emerald Hauling and Stone Slicing Services)</t>
  </si>
  <si>
    <t>Gaway-Gaway, Uling, Naga City, Cebu
Contact No. - (032)233-7679/505-0389/511-4133</t>
  </si>
  <si>
    <t>Marbelized limestone</t>
  </si>
  <si>
    <t>Dacite, Gabbro, Basalt, Andesite, Marl, Sandstone, Mudstone, Shale &amp; other associated minerals</t>
  </si>
  <si>
    <t>Order duly received on December 29, 2009 per Registry Return Receipt. No record of motion for reconsideration</t>
  </si>
  <si>
    <t>Sycamore Mng. &amp; Dev. Corp. (formerly Marc Supapo)</t>
  </si>
  <si>
    <t>Laurente, Vicente</t>
  </si>
  <si>
    <t>EXPA000053VII</t>
  </si>
  <si>
    <t>Abella, Jan Michael S. (Davao Roatrade Corporation)</t>
  </si>
  <si>
    <t>DATE FILED</t>
  </si>
  <si>
    <t>EXPA000155VII</t>
  </si>
  <si>
    <t>AMPP-001(96)C</t>
  </si>
  <si>
    <t>CA-11-146</t>
  </si>
  <si>
    <t>Castillo, Roland N. (Kadmiel Trading)</t>
  </si>
  <si>
    <t>Virgilio S. Pongase</t>
  </si>
  <si>
    <t>Tawang, Upper Bonbon, Loboc, Bohol</t>
  </si>
  <si>
    <t>CA-T/P-12-026</t>
  </si>
  <si>
    <t>V. Albano St., Mandaue City, Cebu</t>
  </si>
  <si>
    <t>APSA000334VII</t>
  </si>
  <si>
    <t>IP 000008VII</t>
  </si>
  <si>
    <t>IP 000009VII</t>
  </si>
  <si>
    <t>Obiso, Anastacio</t>
  </si>
  <si>
    <t>IP000022VII</t>
  </si>
  <si>
    <t>IPA-008(92)</t>
  </si>
  <si>
    <t>IPA-002(94)</t>
  </si>
  <si>
    <t>IPA-005(94)</t>
  </si>
  <si>
    <t>Magdadaro, Iris Villoria Hernani (143 Enterprises)</t>
  </si>
  <si>
    <t>Sta. Cruz-Sto. Nino, Balamban, Cebu
Contact  No. - (032)333-2231</t>
  </si>
  <si>
    <t>Global Ore Mineral, Inc.</t>
  </si>
  <si>
    <t>Yu, Chinsun C.</t>
  </si>
  <si>
    <t>MPP</t>
  </si>
  <si>
    <t>ACA-14-027</t>
  </si>
  <si>
    <t>CA-14-278</t>
  </si>
  <si>
    <t>La Libertad</t>
  </si>
  <si>
    <t>Barili</t>
  </si>
  <si>
    <t>APSA000435VII</t>
  </si>
  <si>
    <t>186 N. Bacalso Ave. Ext., Basak, San Nicolas, Cebu City
Contact No. (032)261-9919</t>
  </si>
  <si>
    <t>Pooc Occidental, Poblacion Tubigon, Bohol
Contact No. 0927-3826998</t>
  </si>
  <si>
    <t>CA-12-193</t>
  </si>
  <si>
    <t>De la Rosa, Corazon (O'Kee Housing Supply)</t>
  </si>
  <si>
    <t>D.C. Dira Builders Inc. (Formerly Jesus Durano, Jr.)</t>
  </si>
  <si>
    <t>03/29/1996</t>
  </si>
  <si>
    <t>Returned on 03/31/2016</t>
  </si>
  <si>
    <t xml:space="preserve">     1.  Under Process (Returned pursuant to the pertinent provisions of Section 4 of EO No. 79)</t>
  </si>
  <si>
    <t>Manganese, Limestone, etc.</t>
  </si>
  <si>
    <t>APSA000145VII</t>
  </si>
  <si>
    <t>APSA000351VII</t>
  </si>
  <si>
    <t>APSA000352VII</t>
  </si>
  <si>
    <t>Balamban; Asturias; Tuburan; Danao City</t>
  </si>
  <si>
    <t>APSA000033VII</t>
  </si>
  <si>
    <t>Diorite, basalt and other associated minerals</t>
  </si>
  <si>
    <t>Borbon</t>
  </si>
  <si>
    <t>APSA000339VII</t>
  </si>
  <si>
    <t>APSA000340VII</t>
  </si>
  <si>
    <t>Southern Star Mining &amp; Ind'l. Corp.</t>
  </si>
  <si>
    <t>EXPA000143VII</t>
  </si>
  <si>
    <t>APSA000251VII</t>
  </si>
  <si>
    <t>APSA000118VII</t>
  </si>
  <si>
    <t>APSA000119VII</t>
  </si>
  <si>
    <t>Baja, william G. (Pat-Will Enterprises)</t>
  </si>
  <si>
    <t>APSA000342VII</t>
  </si>
  <si>
    <t>APSA000345VII</t>
  </si>
  <si>
    <t>APSA000347VII</t>
  </si>
  <si>
    <t>Limestone, Clay, Sandstone</t>
  </si>
  <si>
    <t>San Jose</t>
  </si>
  <si>
    <t>EXPA000163VII</t>
  </si>
  <si>
    <t>Rejected on June 05, 2009.  Motion for Reconsideration received on July 10, 2009, denied on July 24, 2009, order received on July 31, 2009, no motion for reconsideration</t>
  </si>
  <si>
    <t>Andesite; Basalt; Diorite</t>
  </si>
  <si>
    <t>APSA000449VII</t>
  </si>
  <si>
    <t>APSA000450VII</t>
  </si>
  <si>
    <t>APSA000451VII</t>
  </si>
  <si>
    <t>APSA000452VII</t>
  </si>
  <si>
    <t>Alwen Mineral &amp; Ind. Corp.</t>
  </si>
  <si>
    <t>EXPA000071VII</t>
  </si>
  <si>
    <t>APSA000344VII</t>
  </si>
  <si>
    <t>Ayungon
Bindoy</t>
  </si>
  <si>
    <t xml:space="preserve">          2.3 With Finality/Executory</t>
  </si>
  <si>
    <t>DATE RETURNED/ WITHDRAWN</t>
  </si>
  <si>
    <t>DATE DENIED</t>
  </si>
  <si>
    <t>EP-000008VII</t>
  </si>
  <si>
    <t>Buenavista,  Getafe and Inabanga</t>
  </si>
  <si>
    <t>3.  Pending NCIP requirement/Proof of consultation from LGU</t>
  </si>
  <si>
    <t>AFTA000002VII</t>
  </si>
  <si>
    <t>Withdrawn</t>
  </si>
  <si>
    <t>Geo-Transport &amp; Construction, Inc.</t>
  </si>
  <si>
    <t>Blessed Mining Corp.</t>
  </si>
  <si>
    <t>APSA000249VII</t>
  </si>
  <si>
    <t>De Senn Quarry Corp. (formerly Lloyd's Richfield/TPC Co.)</t>
  </si>
  <si>
    <t>Pansoy, Pedro</t>
  </si>
  <si>
    <t>IPA000089VII</t>
  </si>
  <si>
    <t>Go, Julie</t>
  </si>
  <si>
    <t>Tuburan</t>
  </si>
  <si>
    <t xml:space="preserve">Daanbantayan
Medellin
</t>
  </si>
  <si>
    <t xml:space="preserve">I.  NUMBER OF MINING TENEMENTS  </t>
  </si>
  <si>
    <t>MLC</t>
  </si>
  <si>
    <t>PLC</t>
  </si>
  <si>
    <t>Talibon
Trinidad
San Miguel</t>
  </si>
  <si>
    <t>EP-000014VII</t>
  </si>
  <si>
    <t>Silica Sand. Diorite; Limestone</t>
  </si>
  <si>
    <t>Aloguinsan; Pinamungahan; San Fernando</t>
  </si>
  <si>
    <t>APSA000354VII</t>
  </si>
  <si>
    <t>Altai Phils. Mining Corporation</t>
  </si>
  <si>
    <t>APSA000269VII</t>
  </si>
  <si>
    <t>EXPA000167VII</t>
  </si>
  <si>
    <t>Southern Negros Res. Corp.</t>
  </si>
  <si>
    <t>Torrefiel, Douglas</t>
  </si>
  <si>
    <t>Limestone, Greywacke, Sandstone, Pozzolan, etc.</t>
  </si>
  <si>
    <t>APSA000106VII</t>
  </si>
  <si>
    <t xml:space="preserve">          2.4 Area under moratorium per MGB Memorandum dated October 15, 2010</t>
  </si>
  <si>
    <t>Limestone Shale</t>
  </si>
  <si>
    <t>APSA000086VII</t>
  </si>
  <si>
    <t>Greywacke, pozzolan &amp; other minerals</t>
  </si>
  <si>
    <t>Bremer (Binaliw) Corporation</t>
  </si>
  <si>
    <t>Motion for Recons withdrawn per letter received on 05/22/2006</t>
  </si>
  <si>
    <t>Chiu, Richard</t>
  </si>
  <si>
    <t>TENEMENT NO.</t>
  </si>
  <si>
    <t>APSA000272VII</t>
  </si>
  <si>
    <t>Minerals Unlimited Mining Corporation</t>
  </si>
  <si>
    <t>Tabogon</t>
  </si>
  <si>
    <t>APSA000366VII</t>
  </si>
  <si>
    <t>Greywacke; Sandstone; Silica; Bentonite</t>
  </si>
  <si>
    <t>Teresa Marble Corp.</t>
  </si>
  <si>
    <t>Tabogon; Borbon</t>
  </si>
  <si>
    <t>Buenavista &amp; Inabanga</t>
  </si>
  <si>
    <t>Endorsed to MGB-CO on 03/15/2011, returned on April 12, 2016 (inside SAFDZ). Denied on April 27, 2016, Denial Order RTS</t>
  </si>
  <si>
    <t xml:space="preserve">    2.3   Cancelled with Finality (now under PMDC)</t>
  </si>
  <si>
    <t>APSA000199VII</t>
  </si>
  <si>
    <t>EXPA000103VII</t>
  </si>
  <si>
    <t>Anseca Dev. Corp.</t>
  </si>
  <si>
    <t>EXPA000037VII</t>
  </si>
  <si>
    <t>Toledo City
Naga City</t>
  </si>
  <si>
    <t>Lazi
Maria</t>
  </si>
  <si>
    <t xml:space="preserve">Naga City 
San Fernando
</t>
  </si>
  <si>
    <t xml:space="preserve">Carmen
Danao City
</t>
  </si>
  <si>
    <t>Cebu city
Toledo City
Balamban</t>
  </si>
  <si>
    <t>JLB Enterprises</t>
  </si>
  <si>
    <t>Catmon &amp; Carmen</t>
  </si>
  <si>
    <t>EXPA000156VII</t>
  </si>
  <si>
    <t>Geety Realty &amp; Dev. Corp.</t>
  </si>
  <si>
    <t>APSA000382VII</t>
  </si>
  <si>
    <t>Limestone, Greywacke, etc.</t>
  </si>
  <si>
    <t>Gold, Copper, etc.</t>
  </si>
  <si>
    <t>Amlan, Tanjay &amp; Pamplona</t>
  </si>
  <si>
    <t>APSA000037VII</t>
  </si>
  <si>
    <t>Motion for Reconsideration denied on 04/11/2007. No Appeal filed at MGB-CO within the prescribed period</t>
  </si>
  <si>
    <t>Aparri, Genoveva E. (2 GMG Enterprises)</t>
  </si>
  <si>
    <t>47 Banilad, Cebu City</t>
  </si>
  <si>
    <t xml:space="preserve">Cebu City
Toledo City
</t>
  </si>
  <si>
    <t>Anda
Candijay</t>
  </si>
  <si>
    <t>EP-000016VII</t>
  </si>
  <si>
    <t>Limestone; Graywacke; Sandstone</t>
  </si>
  <si>
    <t>Barili &amp; Dumanjug</t>
  </si>
  <si>
    <t>Toledo City Sand and Gravel Permittees Multi-Purpose Coop.</t>
  </si>
  <si>
    <t>IPA000045VII</t>
  </si>
  <si>
    <t>Lim, Nestor V.</t>
  </si>
  <si>
    <t>IPA000044VII</t>
  </si>
  <si>
    <t>Mahiga Creek, Banilad, Cebu City
Contact Nos. - (032)232-6912</t>
  </si>
  <si>
    <t>Mactan Stone</t>
  </si>
  <si>
    <t>FARMMATE Cebu Corporation by: Vicente E. Perez</t>
  </si>
  <si>
    <t>IPA000018VII</t>
  </si>
  <si>
    <t>2375 A. Andres Abellana St., Guadalupe, Cebu City
Contact no./s - (032)7195 (RONA)</t>
  </si>
  <si>
    <t>Fine Sand; Crushed Sand; Limestone</t>
  </si>
  <si>
    <t>ACA-14-034</t>
  </si>
  <si>
    <t>ACA-14-035</t>
  </si>
  <si>
    <t>Durban, Mark P. (M. Durban Merchandise)</t>
  </si>
  <si>
    <t>Durban, Dario J.</t>
  </si>
  <si>
    <t>Mantuyong, Mandaue City
Contact No. (032)422-1160</t>
  </si>
  <si>
    <t>Maribojoc &amp; Loon</t>
  </si>
  <si>
    <t>APSA000387VII</t>
  </si>
  <si>
    <t>EXPA000148VII</t>
  </si>
  <si>
    <t>Guano and Rock Phosphate</t>
  </si>
  <si>
    <t>Carmen</t>
  </si>
  <si>
    <t>Bentonite; Limestone</t>
  </si>
  <si>
    <t>ACA-T/P-15-0002</t>
  </si>
  <si>
    <t>Naga City and Pinamungahan</t>
  </si>
  <si>
    <t>Limestone Boulders</t>
  </si>
  <si>
    <t>Geo-Transport  &amp; Construction, Inc.
Mr. Redempto G. Orayan, Jr. - Assistant Operations Manager</t>
  </si>
  <si>
    <t>ACA-15-0016</t>
  </si>
  <si>
    <t>Dampas Binayran Road, Barangay Dampas, Tagbilaran City, Bohol</t>
  </si>
  <si>
    <t>Mantuyop</t>
  </si>
  <si>
    <t>Liloan People's Lumber, Inc. (Susan M. Gollon)</t>
  </si>
  <si>
    <t>CA-15-302</t>
  </si>
  <si>
    <t>CA-12-199</t>
  </si>
  <si>
    <t>McMAI Bldg. Zone, Paliya, Paknaan, Mandaue City, Cebu
Contact No. 346-7509</t>
  </si>
  <si>
    <t>Isabel</t>
  </si>
  <si>
    <t>Leyte</t>
  </si>
  <si>
    <t>Granulated Copper Slag</t>
  </si>
  <si>
    <t>Supply Agreement expired on 12/31/201</t>
  </si>
  <si>
    <t>EXPA000128VII</t>
  </si>
  <si>
    <t>IPA000060VII</t>
  </si>
  <si>
    <t>CA-12-200</t>
  </si>
  <si>
    <t>CA-13-245</t>
  </si>
  <si>
    <t>CA-T/P-13-30</t>
  </si>
  <si>
    <t>Motion for reconsideration denied on 12/07/2009, no record of appeal filed</t>
  </si>
  <si>
    <t>EXPA000073VII</t>
  </si>
  <si>
    <t>A.  MINING TENEMENT APPLICATIONS</t>
  </si>
  <si>
    <t>Limestone, Shale  &amp; other mineral deposits</t>
  </si>
  <si>
    <t>Greywacke; Sandstone and other minerals</t>
  </si>
  <si>
    <t>Pinamungahan &amp; Naga</t>
  </si>
  <si>
    <t>Coarse and Fine Limestone</t>
  </si>
  <si>
    <t>Tamiao, Compostela, Cebu
Contact Nos. - (032)514-5562/
0917-3394390</t>
  </si>
  <si>
    <t>Khey, Roberto D. Jr. (Bits + Blocks)</t>
  </si>
  <si>
    <t>Benedict Ventures, Inc.</t>
  </si>
  <si>
    <t>Tantrade Corporation</t>
  </si>
  <si>
    <t>Motion for Reconsideration denied on April 23, 2013</t>
  </si>
  <si>
    <t>Notice of withdrawal approved on 12/17/2007 &amp; posted until February 15, 2008</t>
  </si>
  <si>
    <t>Undergoing posting.</t>
  </si>
  <si>
    <t>EXPA000061VII</t>
  </si>
  <si>
    <t>EXPA000062VII</t>
  </si>
  <si>
    <t>ACA-14-025</t>
  </si>
  <si>
    <t>Uy, Maureen Gay M.(MGMU Enterprises)</t>
  </si>
  <si>
    <t>National Highway, Yati, Liloan, Cebu
Contact No. (032)564-2874/564-3552</t>
  </si>
  <si>
    <t>Returned (failure to comply with 3-letter notice)</t>
  </si>
  <si>
    <t>Abandoned</t>
  </si>
  <si>
    <t>ADDRESS/FAX/TEL. NO.</t>
  </si>
  <si>
    <t>Duero; Guindulman; Candijay</t>
  </si>
  <si>
    <t>Carmen; Dagohoy; Danao</t>
  </si>
  <si>
    <t>Iron, Copper, etc.</t>
  </si>
  <si>
    <t>IPA000037VII</t>
  </si>
  <si>
    <t>MPP-000006VII</t>
  </si>
  <si>
    <t>Alwen Minerals &amp; Industrial Corporation</t>
  </si>
  <si>
    <t>Silica</t>
  </si>
  <si>
    <t>4.  Wholly Relinquished to Govt.</t>
  </si>
  <si>
    <t>5.  Expired</t>
  </si>
  <si>
    <t xml:space="preserve">          2.2b Motion for Reconsideration Denied (Within appeal period)</t>
  </si>
  <si>
    <t>Conversion of APSA000425VII, conversion fee paid on September 19, 2013. Under final evaluation</t>
  </si>
  <si>
    <t>Butalid, Rolando</t>
  </si>
  <si>
    <t>APSA000147VII</t>
  </si>
  <si>
    <t>APSA000149VII</t>
  </si>
  <si>
    <t>Failure to comply with DMO 2013-01. No MR filed within the reglementary period. Order declared final and executory on July 15, 2014.</t>
  </si>
  <si>
    <t>Order received by party on 03/03/2005</t>
  </si>
  <si>
    <t>Labastida, Ortellano (12 J Enterprises)</t>
  </si>
  <si>
    <t>Aliwanay, Balamban, Cebu</t>
  </si>
  <si>
    <t>Toledo City
Balamban</t>
  </si>
  <si>
    <t xml:space="preserve">
Cebu City
Toledo City</t>
  </si>
  <si>
    <t>Marigondon, Lapulapu City
Contact No./s - (032) 340-9524;
                            (032) 268-2492</t>
  </si>
  <si>
    <t>Clay; Silica sand</t>
  </si>
  <si>
    <t>EXPA000055VII</t>
  </si>
  <si>
    <t>ANNEX A - DETAILED STATISTICS OF PROCESSING OF MINING APPLICATIONS</t>
  </si>
  <si>
    <t>Jumamoy, Jose M. Jr.</t>
  </si>
  <si>
    <t>Williams, Evelia</t>
  </si>
  <si>
    <t>APSA000365VII</t>
  </si>
  <si>
    <t>Solid Earth Development Corporation</t>
  </si>
  <si>
    <t>Limestone; Bentonite; greywacke; sandstone; silica</t>
  </si>
  <si>
    <t>Balamban; Toledo City; Cebu City</t>
  </si>
  <si>
    <t>Order received on 05/21/2008 - no motion for reconsideration submitted</t>
  </si>
  <si>
    <t>Cuadro, Lagtang, Talisay City
Contact No. (032)273-8492</t>
  </si>
  <si>
    <t>Bayawan City and Basay</t>
  </si>
  <si>
    <t>APSA000432VII</t>
  </si>
  <si>
    <t>Martija, Lolita</t>
  </si>
  <si>
    <t>Nobleza, Domicita B. (F and D Nobleza Enterprises)</t>
  </si>
  <si>
    <t>ACA-14-001</t>
  </si>
  <si>
    <t>Premco Coral Stone Corporation
Teofila M. Alvarado - Proprietor</t>
  </si>
  <si>
    <t>Processing of application is held in abeyance per DMO 2011-01</t>
  </si>
  <si>
    <t>106 V. Rama Ave., Calamba, Cebu City</t>
  </si>
  <si>
    <t>APSA000384VII</t>
  </si>
  <si>
    <t>APSA000386VII</t>
  </si>
  <si>
    <t>Denied under "Use-It-Lose-It Policy". Order of Denial declared final and executory per MGB-7 resolution dated January 30, 2012.</t>
  </si>
  <si>
    <t>Imperial Resources, Inc.</t>
  </si>
  <si>
    <t>01/22/2001</t>
  </si>
  <si>
    <t>Silica Sand</t>
  </si>
  <si>
    <t>APSA000237VII</t>
  </si>
  <si>
    <t>APSA000238VII</t>
  </si>
  <si>
    <t>APSA000239VII</t>
  </si>
  <si>
    <t>APSA000240VII</t>
  </si>
  <si>
    <t>APSA000241VII</t>
  </si>
  <si>
    <t>Dohan Mining Co. Ltd.</t>
  </si>
  <si>
    <t>IPA000073VII</t>
  </si>
  <si>
    <t>Goodyield Res. Dev. Inc.</t>
  </si>
  <si>
    <t>IPA 000023VII</t>
  </si>
  <si>
    <t>Duero</t>
  </si>
  <si>
    <t>Llorama Mining Corp.</t>
  </si>
  <si>
    <t>APSA000242VII</t>
  </si>
  <si>
    <t>H. Abellana St., Canduman, Mandaue City, Cebu
Contact No. (032)344-6933</t>
  </si>
  <si>
    <t>Sapangdaku</t>
  </si>
  <si>
    <t>Gonzales, Diana</t>
  </si>
  <si>
    <t>Gold, Silver, Copper, Silica, etc.</t>
  </si>
  <si>
    <t>EXPA000027VII</t>
  </si>
  <si>
    <t>Registry Return Receipt not received by MGB-7</t>
  </si>
  <si>
    <t>Villaplaza, Solomon (SDV International Export/Import)</t>
  </si>
  <si>
    <t>Cansan-a, Cabalayongan, Basay, Negros Oriental
Contact No. - 0917-3067416</t>
  </si>
  <si>
    <t>Agus</t>
  </si>
  <si>
    <t>Can-upao, Jagna, Bohol
Contact No. 238-2574</t>
  </si>
  <si>
    <t>San antonio</t>
  </si>
  <si>
    <t>CA-12-176</t>
  </si>
  <si>
    <t>Olaira, Gendette V. (Ishi Trading)</t>
  </si>
  <si>
    <t>CA-16-322</t>
  </si>
  <si>
    <t>CA-16-325</t>
  </si>
  <si>
    <t>JLR Construction &amp; Aggregates, Inc.</t>
  </si>
  <si>
    <t>Naga Minglanilla</t>
  </si>
  <si>
    <t>Milan, Epifanio</t>
  </si>
  <si>
    <t>Santa Catalina</t>
  </si>
  <si>
    <t>Carmen &amp; Catmon</t>
  </si>
  <si>
    <t>APSA000306VII</t>
  </si>
  <si>
    <t>For submission of deficiencies per MGB-CO Memorandum dated July 8, 2013 (received on 09/25/2013).  Deficiencies forwarded per MGB-7 Memorandum dated 30 June 2015</t>
  </si>
  <si>
    <t>Gorones Dev. Corp. (Formerly Tan, Emilio)</t>
  </si>
  <si>
    <t>IP-97-005</t>
  </si>
  <si>
    <t>IP-98-002</t>
  </si>
  <si>
    <t>IP-98-003</t>
  </si>
  <si>
    <t>IP-96-001</t>
  </si>
  <si>
    <t>IP-96-002</t>
  </si>
  <si>
    <t>IP-97-001</t>
  </si>
  <si>
    <t>IP-97-004</t>
  </si>
  <si>
    <t>IP-98-004</t>
  </si>
  <si>
    <t>IP-98-006</t>
  </si>
  <si>
    <t>EXPA000164VII</t>
  </si>
  <si>
    <t>Gold; Copper; Limestone</t>
  </si>
  <si>
    <t>3-letter notice
Order recd by party on 09/02/2003</t>
  </si>
  <si>
    <t>3-letter notice
Not received by party - Returned to MGB-7 on 10/06/2003</t>
  </si>
  <si>
    <t>Mining Patents</t>
  </si>
  <si>
    <t>APSA000164VII</t>
  </si>
  <si>
    <t>APSA000108VII</t>
  </si>
  <si>
    <t>EXPA000171VII</t>
  </si>
  <si>
    <t>Naga City &amp; Minglanilla</t>
  </si>
  <si>
    <t>Simacolong
Minalunan</t>
  </si>
  <si>
    <r>
      <t xml:space="preserve">Lazi
</t>
    </r>
    <r>
      <rPr>
        <sz val="8"/>
        <rFont val="Arial"/>
        <family val="2"/>
      </rPr>
      <t xml:space="preserve">
</t>
    </r>
    <r>
      <rPr>
        <sz val="9"/>
        <rFont val="Arial"/>
        <family val="2"/>
      </rPr>
      <t>Maria</t>
    </r>
  </si>
  <si>
    <t>Graywacke/ Sandstone</t>
  </si>
  <si>
    <t>EXPA000029VII</t>
  </si>
  <si>
    <t>Bienunido &amp; Ubay</t>
  </si>
  <si>
    <t>Lawis, South Poblacion, San Fernando, Cebu
Contact No. - (032)488-9041</t>
  </si>
  <si>
    <t>Silver, Copper, Gold</t>
  </si>
  <si>
    <t>APSA000186VII</t>
  </si>
  <si>
    <t>APSA000187VII</t>
  </si>
  <si>
    <t>Silica and other associated minerals</t>
  </si>
  <si>
    <t>EXPA000013VII</t>
  </si>
  <si>
    <t>EXPA000117VII</t>
  </si>
  <si>
    <t>Endorsed to MGB-CO on February 16, 2011.
Denied on April 17, 2015 (Non-compliance with DMO No. 2013-01)</t>
  </si>
  <si>
    <t>Supplier Permit (QP) expired on 11/14/2012 and Supply Agreement expired on 01/23/2013</t>
  </si>
  <si>
    <t>116 P. G. Almendras St., Poblacion, Danao City, Cebu</t>
  </si>
  <si>
    <t>Raw and Processed Limestone</t>
  </si>
  <si>
    <t>Independencia St., Bayawan City, Negros Oriental</t>
  </si>
  <si>
    <t>Cauitan</t>
  </si>
  <si>
    <t>Magnetic Sand</t>
  </si>
  <si>
    <t>Commercial Permit expired on 05/23/2012</t>
  </si>
  <si>
    <t>CA-T/P-12-023</t>
  </si>
  <si>
    <t>Calawisan, Lapulapu City, Cebu</t>
  </si>
  <si>
    <t>Sibalom</t>
  </si>
  <si>
    <t>Antique</t>
  </si>
  <si>
    <t>Panay</t>
  </si>
  <si>
    <t>CA-15-317</t>
  </si>
  <si>
    <t>CA-T/P-15-0041</t>
  </si>
  <si>
    <t>EXPA000150VII</t>
  </si>
  <si>
    <t xml:space="preserve">     6.  Expired</t>
  </si>
  <si>
    <t xml:space="preserve">           6.1  With no application for renewal</t>
  </si>
  <si>
    <t xml:space="preserve">           6.2  With Pending Applications for Renewal</t>
  </si>
  <si>
    <t>Order of Denial declared final and executory per MGB-7 resolution dated October 25, 2012</t>
  </si>
  <si>
    <t>Diorite/ Basalt raw materials</t>
  </si>
  <si>
    <t>Greywacke; Sandstone; Silica</t>
  </si>
  <si>
    <t>Lo-oc Limestone &amp; Dev.</t>
  </si>
  <si>
    <t>Samuri Mining Corp.</t>
  </si>
  <si>
    <t>Boljoon &amp; Oslob</t>
  </si>
  <si>
    <t>Pinamungahan</t>
  </si>
  <si>
    <t>ACA-15-0021</t>
  </si>
  <si>
    <t>No. 14, Arlington Pond, Cebu City
Contact No. - 6332-2540639
                         0917-623-3946</t>
  </si>
  <si>
    <t>Gen. Climaco</t>
  </si>
  <si>
    <t>REJECTED - 09/11/2001
Motion for Reconsideration denied on 05/09/2007  (Denial received on 08/23/2007 per PO letter dated 02/15/2008)</t>
  </si>
  <si>
    <t>Cancelled per DENR MO 2005-03.</t>
  </si>
  <si>
    <t>ACA-15-0026</t>
  </si>
  <si>
    <t xml:space="preserve">           2.3.1  With Joint Operating Agreement</t>
  </si>
  <si>
    <t xml:space="preserve">           2.3.1  Without Joint Operating
                    Agreement</t>
  </si>
  <si>
    <t>Lagtang, Talisay City, Cebu
Contact No. (032)273-2550</t>
  </si>
  <si>
    <t>Canlumam-pao</t>
  </si>
  <si>
    <t>Toledo City; Naga City; Minglanilla</t>
  </si>
  <si>
    <t>CA-12-208</t>
  </si>
  <si>
    <t>Pangdan, Jagna, Bohol
Contact No. 238-2530</t>
  </si>
  <si>
    <t>APSA000232VII</t>
  </si>
  <si>
    <t>EXPA000098VII</t>
  </si>
  <si>
    <t>Sapangdaku
Alang-alang</t>
  </si>
  <si>
    <t>3-letter notice
Order recd by party on 09/02/2003 - No letter for reconsideration</t>
  </si>
  <si>
    <t>inside Ubay Stock Farm</t>
  </si>
  <si>
    <t>DMO 99-34</t>
  </si>
  <si>
    <t>Loon; Calape</t>
  </si>
  <si>
    <t>APSA000309VII</t>
  </si>
  <si>
    <t>APSA000319VII</t>
  </si>
  <si>
    <t>APSA000204VII</t>
  </si>
  <si>
    <t>APSA000205VII</t>
  </si>
  <si>
    <t>APSA000206VII</t>
  </si>
  <si>
    <t>Sta. Catalina</t>
  </si>
  <si>
    <t>Gaway-gaway, Uling, Naga City, Cebu
Contact No. 0918-6518042</t>
  </si>
  <si>
    <t>Talavera</t>
  </si>
  <si>
    <t>APSA000040VII</t>
  </si>
  <si>
    <t>Alegria &amp; Badian</t>
  </si>
  <si>
    <t>Chua, Henry</t>
  </si>
  <si>
    <t>Sand and Gravel</t>
  </si>
  <si>
    <t>APSA000168VII</t>
  </si>
  <si>
    <t>EXPA000104VII</t>
  </si>
  <si>
    <t>Manganese, etc.</t>
  </si>
  <si>
    <t>Candijay, Guindulman, Dagohoy, Sagbayan, Valencia, Sikatuna &amp; Duero</t>
  </si>
  <si>
    <t>Hexagon Mng. Corp.</t>
  </si>
  <si>
    <t>APSA000427VII</t>
  </si>
  <si>
    <t>Motion for Reconsideration denied, with letter re: will not exercise its right to appeal the rejection order.</t>
  </si>
  <si>
    <t>Talibon; Trinidad; San Miguel</t>
  </si>
  <si>
    <t>Labunog, Eduardo L. (Genmig Construction Supply)</t>
  </si>
  <si>
    <t>Corazon Village I, San Isidro, Talisay City, Cebu
Contact No./s - (032) 236-3547</t>
  </si>
  <si>
    <t>San Isidro</t>
  </si>
  <si>
    <t>APSA000110VII</t>
  </si>
  <si>
    <t>APSA000117VII</t>
  </si>
  <si>
    <t>Vallehermoso  &amp; Guihulngan</t>
  </si>
  <si>
    <t>Guindulman, Duero &amp; Jagna</t>
  </si>
  <si>
    <t>Balamban; Naga City; Minglanilla</t>
  </si>
  <si>
    <t>Rejected - April 01, 2008.  Motion for Reconsideration received on April 17, 2008 denied on September 23, 2009, received on October 01, 2009, no motion for reconsideration, applied with EXPA000179VII of Gershon Dulang</t>
  </si>
  <si>
    <t>Gesulga, Kagawasan Wilfredo G. (Kagawasan Enterprises)</t>
  </si>
  <si>
    <t>CA-14-267</t>
  </si>
  <si>
    <t>Under final evaluation (with NCIP)</t>
  </si>
  <si>
    <t>EXPA000169VII</t>
  </si>
  <si>
    <t>Libor, Dominador</t>
  </si>
  <si>
    <t>Dolomite; Limestone</t>
  </si>
  <si>
    <t>Sand and Gravel; Mine Waste</t>
  </si>
  <si>
    <t>Liki</t>
  </si>
  <si>
    <t>Dampas District, corner Island City Mall, Tagbilaran City, Bohol</t>
  </si>
  <si>
    <t>CA-11-087</t>
  </si>
  <si>
    <t>Guindaruhan, Minglanilla, Cebu
Contact No. 09068480538</t>
  </si>
  <si>
    <t>Expiry Date: 11/03/2015
Application received on 11/02/2015 paid renewal fee on 11/04/2015</t>
  </si>
  <si>
    <t>Mahiga Creek, Kasambagan, Banilad, Cebu City
Contact No. 232-6912</t>
  </si>
  <si>
    <t>Ontario Phils., Inc.</t>
  </si>
  <si>
    <t>LLC</t>
  </si>
  <si>
    <t>Bais City, Tanjay City and Amlan</t>
  </si>
  <si>
    <t>Clarin; Inabanga</t>
  </si>
  <si>
    <t>Andesite</t>
  </si>
  <si>
    <t>Limestone; Tuff; Bentonite</t>
  </si>
  <si>
    <t>Malicse, Teresito</t>
  </si>
  <si>
    <t>Lazi &amp; Siquijor</t>
  </si>
  <si>
    <t>Silver; Gold; Copper</t>
  </si>
  <si>
    <t>Citadel Mng. Corp.</t>
  </si>
  <si>
    <t>APSA000141VII</t>
  </si>
  <si>
    <t>APSA000254VII</t>
  </si>
  <si>
    <t>APSA000279VII</t>
  </si>
  <si>
    <t>Leyson, Gabriel</t>
  </si>
  <si>
    <t>Diorite, Basalt, etc.</t>
  </si>
  <si>
    <t>Marcela Farms, Inc.</t>
  </si>
  <si>
    <t>APSA000371VII</t>
  </si>
  <si>
    <t>APSA000374VII</t>
  </si>
  <si>
    <t>APSA000315VII</t>
  </si>
  <si>
    <t>Panglao and Dauis</t>
  </si>
  <si>
    <t>Limestone and other minerals</t>
  </si>
  <si>
    <t>Copper; Gold and other associated minerals</t>
  </si>
  <si>
    <t>Naga City</t>
  </si>
  <si>
    <t>EXPA000127VII</t>
  </si>
  <si>
    <t>APSA000135VII</t>
  </si>
  <si>
    <t>EXPA000198VII</t>
  </si>
  <si>
    <t>APSA000343VII</t>
  </si>
  <si>
    <t>Nangka
Biasong</t>
  </si>
  <si>
    <t>Talibon &amp; Jetafe</t>
  </si>
  <si>
    <t>Gold; Silver; Copper</t>
  </si>
  <si>
    <t>Coralline Limestone</t>
  </si>
  <si>
    <t>EXPA000021VII</t>
  </si>
  <si>
    <t>Consolacion; Liloan; Cebu City</t>
  </si>
  <si>
    <t>APSA000320VII</t>
  </si>
  <si>
    <t>McMAI (Cebu) Trading Corporation by: Mr. Antonio L. Canoy</t>
  </si>
  <si>
    <t>6. Total No. of Existing Applications ( I.A.2)</t>
  </si>
  <si>
    <t>EP-000007VII</t>
  </si>
  <si>
    <t>EP-000006VII</t>
  </si>
  <si>
    <t>Dumlog</t>
  </si>
  <si>
    <t>CA-T/P-13-078</t>
  </si>
  <si>
    <t>Palinpinon</t>
  </si>
  <si>
    <t>Dampas District, Tagbilaran City, Bohol
Contact No. (038)235-5762</t>
  </si>
  <si>
    <t>Sogod;
Bacong and Dumaguete City;
Alburquerque and Garcia-Hernandez</t>
  </si>
  <si>
    <t>Southern Leyte; Negros Oriental;
Bohol</t>
  </si>
  <si>
    <t>Bondoc Resources Corp.</t>
  </si>
  <si>
    <t>Bayawan</t>
  </si>
  <si>
    <t>Copper</t>
  </si>
  <si>
    <t>Lila; Dimiao</t>
  </si>
  <si>
    <t>Sulfur and other minerals</t>
  </si>
  <si>
    <t>EXPA000056VII</t>
  </si>
  <si>
    <t>Sta. Cruz, Balamban, Cebu
Contact No. (032)333-2444</t>
  </si>
  <si>
    <t>CA-13-224</t>
  </si>
  <si>
    <t>Basalo, Gemma (Basalo Sand and Gravel)</t>
  </si>
  <si>
    <t>Dumlog, Talisay City, Cebu
Contact No. (032)272-3511</t>
  </si>
  <si>
    <t>CA-13-229</t>
  </si>
  <si>
    <t>West Binabay, Tayud, Consolacion, Cebu
Contact Nos. - (032)266-0495 and (032)424-9620</t>
  </si>
  <si>
    <t>Crushed Sand and Gravel</t>
  </si>
  <si>
    <t>CA-15-320</t>
  </si>
  <si>
    <t>ACA-13-160
Expiry Date: 11/17/2015
Application received on 10/26/2015 paid renewal fee on 11/03/2015</t>
  </si>
  <si>
    <t>Gijanice Enterprises
Rosela M. Perandos - Proprietor</t>
  </si>
  <si>
    <t>Bag-ong Dan, Yati, Liloan, Cebu
Contact No. - (032)564-2966</t>
  </si>
  <si>
    <t>IPA-018(94)</t>
  </si>
  <si>
    <t>IPA-002(95)</t>
  </si>
  <si>
    <t>IPA-011(95)</t>
  </si>
  <si>
    <t>IPA-011(92)</t>
  </si>
  <si>
    <t>Gold, Copper, Nickel</t>
  </si>
  <si>
    <t>APSA000383VII</t>
  </si>
  <si>
    <t>EXPA000133VII</t>
  </si>
  <si>
    <t>Ibib, Charlito S. (5 Cs Enterprises)</t>
  </si>
  <si>
    <t>10/02/2000</t>
  </si>
  <si>
    <t>Tabuelan</t>
  </si>
  <si>
    <t>APSA000268VII</t>
  </si>
  <si>
    <t>Limestone; Tuff; Diorite; Rock Phosphate and other minerals</t>
  </si>
  <si>
    <t>Altai Phils. Mining Corp.</t>
  </si>
  <si>
    <t>Pamplona</t>
  </si>
  <si>
    <t>Sulfur</t>
  </si>
  <si>
    <t>Enrison Holdings, Inc.</t>
  </si>
  <si>
    <t>Copper, Gold, Silver, Silica, Clay, etc.</t>
  </si>
  <si>
    <t>Limestone, Diorite, etc.</t>
  </si>
  <si>
    <t>EXPA000136VII</t>
  </si>
  <si>
    <t>APSA000176VII</t>
  </si>
  <si>
    <t>Considered final per MGB-7 letter dated 10/28/2002</t>
  </si>
  <si>
    <t>APSA000189VII</t>
  </si>
  <si>
    <t>Danrock Mining Corp.</t>
  </si>
  <si>
    <t>APSA000289VII</t>
  </si>
  <si>
    <t>APSA000310VII</t>
  </si>
  <si>
    <t>APSA000091VII</t>
  </si>
  <si>
    <t>APSA000092VII</t>
  </si>
  <si>
    <t>APSA000061VII</t>
  </si>
  <si>
    <t>Candijay &amp; Guindulman</t>
  </si>
  <si>
    <t>Magadan, Romulo Uy (MPC Trading)</t>
  </si>
  <si>
    <t>Li Yang Aggregates Corporation by: Jaw Lim Ken</t>
  </si>
  <si>
    <t>Polog, Consolacion, Cebu
Contact No. (032)416-2955</t>
  </si>
  <si>
    <t>CA-11-155</t>
  </si>
  <si>
    <t>EXPA000142VII</t>
  </si>
  <si>
    <t>EXPA000119VII-B</t>
  </si>
  <si>
    <t>APSA000049VII</t>
  </si>
  <si>
    <t>APSA000051VII</t>
  </si>
  <si>
    <t>APSA000054VII</t>
  </si>
  <si>
    <t>APSA000063VII</t>
  </si>
  <si>
    <t>APSA000070VII</t>
  </si>
  <si>
    <t>APSA000075VII</t>
  </si>
  <si>
    <t>APSA000077VII</t>
  </si>
  <si>
    <t>APSA000078VII</t>
  </si>
  <si>
    <t>Soledad, Dennis</t>
  </si>
  <si>
    <t>3.  Denied/Rejected</t>
  </si>
  <si>
    <t>Oriental Hyundai Quarry Development Corporation</t>
  </si>
  <si>
    <t>EXPA000130VII</t>
  </si>
  <si>
    <t>Itawes Mining Exploration Company</t>
  </si>
  <si>
    <t>Alwen Mineral &amp; Industrial Corporation</t>
  </si>
  <si>
    <t>Aznar, Elizabeth C.</t>
  </si>
  <si>
    <t>03/13/2002</t>
  </si>
  <si>
    <t>APSA000317VII</t>
  </si>
  <si>
    <t>Philcoal Mineral Resources Corporation</t>
  </si>
  <si>
    <t>ACA-14-010</t>
  </si>
  <si>
    <t>Villaver, Alberto D.</t>
  </si>
  <si>
    <t>APSA000330VII</t>
  </si>
  <si>
    <t>Alcoy</t>
  </si>
  <si>
    <t>APSA000256VII</t>
  </si>
  <si>
    <t>Sand and Gravel; Boulders; Rubbles</t>
  </si>
  <si>
    <t>APSA000296VII</t>
  </si>
  <si>
    <t>Manganese; Gold; Copper, etc.</t>
  </si>
  <si>
    <t>09/01/2000</t>
  </si>
  <si>
    <t>CA-15-303</t>
  </si>
  <si>
    <t>APSA000154VII</t>
  </si>
  <si>
    <t>Berbenwood Ind.</t>
  </si>
  <si>
    <t>09/16/97</t>
  </si>
  <si>
    <t>Ganigan, Federico</t>
  </si>
  <si>
    <t xml:space="preserve">Manalili, Manuel </t>
  </si>
  <si>
    <t>09/17/97</t>
  </si>
  <si>
    <t>APSA000146VII</t>
  </si>
  <si>
    <t>Mactan Stone Tiles</t>
  </si>
  <si>
    <t>CA-12-173</t>
  </si>
  <si>
    <t>2.  Area Status and Clearance</t>
  </si>
  <si>
    <t>APSA000234VII</t>
  </si>
  <si>
    <t>Graywacke; Sandstone; Silica; Bentonite</t>
  </si>
  <si>
    <t>Copper, Gold, Sulfur</t>
  </si>
  <si>
    <t>Limestone &amp; other non-metallic minerals</t>
  </si>
  <si>
    <t>Rock Phosphate and other minerals</t>
  </si>
  <si>
    <t>APSA000363VII</t>
  </si>
  <si>
    <t>APSA000148VII</t>
  </si>
  <si>
    <t>APSA000150VII</t>
  </si>
  <si>
    <t>APSA000152VII</t>
  </si>
  <si>
    <t>Total conflict with existing tenement and Watershed Reservation. No motion for reconsideration filed within the prescribed period.</t>
  </si>
  <si>
    <t>APSA000214VII</t>
  </si>
  <si>
    <t>APSA000215VII</t>
  </si>
  <si>
    <t>APSA000216VII</t>
  </si>
  <si>
    <t>EXPA000122VII</t>
  </si>
  <si>
    <t>Bayawan City and Sta. Catalina</t>
  </si>
  <si>
    <t>Tuburan; Sogod; Catmon</t>
  </si>
  <si>
    <t>Dumlog;
Cabagdalan
Looc</t>
  </si>
  <si>
    <t>Mine Waste and Tailings</t>
  </si>
  <si>
    <t>DAS (ACMDC)</t>
  </si>
  <si>
    <t>CA-11-152</t>
  </si>
  <si>
    <t>ACA-15-0006</t>
  </si>
  <si>
    <t>ACA-15-0007</t>
  </si>
  <si>
    <t>Uling
Sam-ang
Bunga and Cueva</t>
  </si>
  <si>
    <t xml:space="preserve">Naga City
Toledo City
Pinamungahan </t>
  </si>
  <si>
    <r>
      <t xml:space="preserve">Danao City
</t>
    </r>
    <r>
      <rPr>
        <sz val="9"/>
        <rFont val="Arial"/>
        <family val="2"/>
      </rPr>
      <t>Carmen</t>
    </r>
  </si>
  <si>
    <t>Andesite, Basalt &amp; other associated minerals</t>
  </si>
  <si>
    <t>Limestone; Rock Phosphate; Diorite and other minerals</t>
  </si>
  <si>
    <t>APSA000303VII</t>
  </si>
  <si>
    <t>ACA-T/P-13-87</t>
  </si>
  <si>
    <t>EXPA000059VII</t>
  </si>
  <si>
    <t>EXPA000200VII</t>
  </si>
  <si>
    <t>EXPA000106VII</t>
  </si>
  <si>
    <t>3-letter notice
Motion for Recon denied - 03/21/05 - with waiver of appeal</t>
  </si>
  <si>
    <t>Inside geothermal reservation</t>
  </si>
  <si>
    <t>DMO 97-07</t>
  </si>
  <si>
    <t>Date of receipt of ORDER - 09/02/2003</t>
  </si>
  <si>
    <t>Aggregates; Basalt</t>
  </si>
  <si>
    <t>Basalt, clay, silica, etc.</t>
  </si>
  <si>
    <t>T and D Kim Phils., Inc.</t>
  </si>
  <si>
    <t>Paid renewal fee on 12/20/2016</t>
  </si>
  <si>
    <t>With pending protest/opposition filed by Edgar Castillo &amp; Antonio Valero, Jr. (conflicting claims)</t>
  </si>
  <si>
    <t>IPA000048VII</t>
  </si>
  <si>
    <t>Silica; etc.</t>
  </si>
  <si>
    <t>Application for renewal filed with MGB-CO on 06/14/2013</t>
  </si>
  <si>
    <t>APSA000257VII</t>
  </si>
  <si>
    <t>Gold; Silver; Copper; Diorite; Manganese</t>
  </si>
  <si>
    <t>Return receipt of Order received on 12/13/2005</t>
  </si>
  <si>
    <t>ACA-12-095</t>
  </si>
  <si>
    <t>WITH PENDING PROTEST - with MGB-7 Legal Section</t>
  </si>
  <si>
    <t>04/16/2002</t>
  </si>
  <si>
    <t xml:space="preserve">    2.1  Cancelled with Motion for
           Reconsideration/Appeal</t>
  </si>
  <si>
    <t>3.  Abandoned</t>
  </si>
  <si>
    <t xml:space="preserve">          2.5 Without Finality (No Motion for Reconsideration filed within the reglementary period)</t>
  </si>
  <si>
    <t>Jimalalud, Mabinay, Tayasan, Bais City</t>
  </si>
  <si>
    <t>Diorite; Silica; etc.</t>
  </si>
  <si>
    <t>Jose Ignacio</t>
  </si>
  <si>
    <t>Jose L. Boza</t>
  </si>
  <si>
    <t>Elizabeth C. Yu</t>
  </si>
  <si>
    <t>Bienvenido R. Sase</t>
  </si>
  <si>
    <t>Willy T. Go</t>
  </si>
  <si>
    <t>Toledo Sand and Gravel, Inc.</t>
  </si>
  <si>
    <t>De la Torre, Remedios</t>
  </si>
  <si>
    <t>APSA000243VII</t>
  </si>
  <si>
    <t>07/03/98</t>
  </si>
  <si>
    <t>Limestone; Silica, etc.</t>
  </si>
  <si>
    <t>ACA-14-003</t>
  </si>
  <si>
    <t>Quiapo, Victoria N.</t>
  </si>
  <si>
    <t>Yati, Liloan, Cebu
Contact No. - (032)520-6791</t>
  </si>
  <si>
    <t>Silica; Gold; Copper and other minerals</t>
  </si>
  <si>
    <t>Salaan, Edwin N. (Salaan Enterprises)</t>
  </si>
  <si>
    <t>M. del Carmen Norte, Poblacion, Baililihan, Bohol
Contact No. 0915-8492192</t>
  </si>
  <si>
    <t>Candavid</t>
  </si>
  <si>
    <t>APSA000418VII</t>
  </si>
  <si>
    <t>IPA000074VII</t>
  </si>
  <si>
    <t>Tubigon</t>
  </si>
  <si>
    <t>Aggregates</t>
  </si>
  <si>
    <t>Limestone; Shale; Graywacke/ Sandstone</t>
  </si>
  <si>
    <t>IPA-008(95)</t>
  </si>
  <si>
    <t>APSA000368VII</t>
  </si>
  <si>
    <t>Carmen
Catmon</t>
  </si>
  <si>
    <t>APSA000084VII</t>
  </si>
  <si>
    <t>APSA000276VII</t>
  </si>
  <si>
    <t>APSA000445VII</t>
  </si>
  <si>
    <t>APSA000446VII</t>
  </si>
  <si>
    <t>APSA000447VII</t>
  </si>
  <si>
    <t>Gallentes, Tita B. (JB Rock Construction Supply)</t>
  </si>
  <si>
    <t>MPP-000010VII</t>
  </si>
  <si>
    <t>Guindaruhan, Minglanilla, Cebu
Contact No. 406-9213</t>
  </si>
  <si>
    <t>CA-12-201</t>
  </si>
  <si>
    <t>Caballero, Alejandro C.</t>
  </si>
  <si>
    <t>MPP-000002VII</t>
  </si>
  <si>
    <t>Aggregates, Limestone</t>
  </si>
  <si>
    <t>Basalt; Andesite</t>
  </si>
  <si>
    <t>Toledo City &amp; Naga</t>
  </si>
  <si>
    <t>EXP000001VII</t>
  </si>
  <si>
    <t>EXP000002VII</t>
  </si>
  <si>
    <t>APSA000227VII</t>
  </si>
  <si>
    <t>APSA000228VII</t>
  </si>
  <si>
    <t>APSA000229VII</t>
  </si>
  <si>
    <t>APSA000230VII</t>
  </si>
  <si>
    <t>APSA000231VII</t>
  </si>
  <si>
    <t>Biga, Toledo City
Contact No. - 0905-399-0946</t>
  </si>
  <si>
    <t>Mine Waste Materials</t>
  </si>
  <si>
    <t>Graywacke/
Sandstone; Limestone</t>
  </si>
  <si>
    <t xml:space="preserve">          2.5 With Finality/Executory</t>
  </si>
  <si>
    <t>Linao, Talisay City
Contact No. (032)272-5256/
                       (032) 273-4459</t>
  </si>
  <si>
    <t>CA-12-192</t>
  </si>
  <si>
    <t>EXPA000121VII</t>
  </si>
  <si>
    <t>Calvo, Ma. Joan L. (Alvian Transport Services)</t>
  </si>
  <si>
    <t>EXPA000195VII</t>
  </si>
  <si>
    <t>Daanbantayan</t>
  </si>
  <si>
    <t>Durano Jr., Jesus M.</t>
  </si>
  <si>
    <t>IPA000059VII</t>
  </si>
  <si>
    <t>FDR Construction</t>
  </si>
  <si>
    <t>EXPA000094VII</t>
  </si>
  <si>
    <t>Diorite, Silica and other minerals</t>
  </si>
  <si>
    <t>Denial of Motion for Reconsideration  - 04/23/2007.  Received on 05/09/2007 per PO Certification dated 07/20/2007</t>
  </si>
  <si>
    <t>Inayagan</t>
  </si>
  <si>
    <t>CA-12-180</t>
  </si>
  <si>
    <t>Miñoza, Fredesvindo (Freds Concrete Hollow Blocks)</t>
  </si>
  <si>
    <t>Candabong, Pulangbato, Cebu City</t>
  </si>
  <si>
    <t>Limestone, Volcanic Tuff &amp; other minerals</t>
  </si>
  <si>
    <t>Prime Rock Phils., Inc.</t>
  </si>
  <si>
    <t>Inocente, Celso K.</t>
  </si>
  <si>
    <t>Catugasan, Dampas district, Tagbilaran City, Bohol
Contact No. 411-3827</t>
  </si>
  <si>
    <t>Proteccion</t>
  </si>
  <si>
    <t>Hilongos</t>
  </si>
  <si>
    <t>CA-13-219</t>
  </si>
  <si>
    <t>ACA-14-033</t>
  </si>
  <si>
    <t>Gorordo Avenue, Lahug, Cebu City
Contact No. (032)268-6044</t>
  </si>
  <si>
    <t>114 F. Llamas St., Punta Princesa, Cebu City
Contact No. 261-1706</t>
  </si>
  <si>
    <t>Toledo and Naga City</t>
  </si>
  <si>
    <t>Order of Denial declared final and executory per MGB-7 resolution dated March 25, 2013</t>
  </si>
  <si>
    <t>Balamban; Asturias</t>
  </si>
  <si>
    <t>No Motion for Reconsideration filed. Denial of application is deemed final and/or executory upon the lapse of the prescribed reglementary period per MGB-CO Memorandum dated June 4, 2013</t>
  </si>
  <si>
    <t>Basalt; Andesite; Diorite</t>
  </si>
  <si>
    <t>Talisay City and Cebu City</t>
  </si>
  <si>
    <t>APSA000421VII</t>
  </si>
  <si>
    <t>Renewal of IP000010VII, with pending case</t>
  </si>
  <si>
    <t>De la Rosa, Angelo G. (Kim Housing Supply)</t>
  </si>
  <si>
    <t>ACA-15-0023</t>
  </si>
  <si>
    <t>Mantawe Drive, Mandaue Reclamation Area, Mandaue City
Contact No. - (032)422-3868</t>
  </si>
  <si>
    <t>Antipolo</t>
  </si>
  <si>
    <t>Medellin</t>
  </si>
  <si>
    <t>Expiry Date: 09/23/2015</t>
  </si>
  <si>
    <t>Igot Jr., Lorenzo B. (Igot Trucking)</t>
  </si>
  <si>
    <t xml:space="preserve">Alcoy
Dalaguete
</t>
  </si>
  <si>
    <t>Copper, gold, silver and other minerals</t>
  </si>
  <si>
    <t>Andesite, etc.</t>
  </si>
  <si>
    <t>APSA000326VII</t>
  </si>
  <si>
    <t>Silica, Gold, Copper, etc.</t>
  </si>
  <si>
    <t>APSA000297VII</t>
  </si>
  <si>
    <t>APSA000298VII</t>
  </si>
  <si>
    <t>APSA000300VII</t>
  </si>
  <si>
    <t>Leuk Reg Min. Res. Dev. Corp.</t>
  </si>
  <si>
    <t>Corner Tupas and L. Flores St., Pasil, Cebu City
Contact No. - (032)261-1611</t>
  </si>
  <si>
    <t>APSA000304VII</t>
  </si>
  <si>
    <t>05/19/98</t>
  </si>
  <si>
    <t>Rock Phosphate, etc.</t>
  </si>
  <si>
    <t xml:space="preserve">          1.1. By the Central Office (endorsed)</t>
  </si>
  <si>
    <t>APSA000355VII</t>
  </si>
  <si>
    <t>4.  Withdrawn by/Returned to Applicant</t>
  </si>
  <si>
    <t>Copper; Gold; Nickel</t>
  </si>
  <si>
    <t>Limestone; Shale; Tuff; Bentonite</t>
  </si>
  <si>
    <t>San Fernando &amp; Carcar</t>
  </si>
  <si>
    <t>10/20/2000</t>
  </si>
  <si>
    <t>LOI &amp; Status Report</t>
  </si>
  <si>
    <t>C.I.T.I. Export Corp.</t>
  </si>
  <si>
    <t>EXPA000176VII</t>
  </si>
  <si>
    <t>Limestone</t>
  </si>
  <si>
    <t>EXPA000188VII</t>
  </si>
  <si>
    <t>APSA000396VII</t>
  </si>
  <si>
    <t>02/23/2001</t>
  </si>
  <si>
    <t>Silica, etc.</t>
  </si>
  <si>
    <r>
      <t xml:space="preserve">Applied with APSA000449VII. </t>
    </r>
    <r>
      <rPr>
        <u val="single"/>
        <sz val="8"/>
        <rFont val="Arial"/>
        <family val="2"/>
      </rPr>
      <t xml:space="preserve">With Motion for Reconsideration filed at DENR Secretary's Office.
</t>
    </r>
    <r>
      <rPr>
        <sz val="8"/>
        <rFont val="Arial"/>
        <family val="2"/>
      </rPr>
      <t>Denied on April 17, 2015 for failure to comply with DMO 2013-01. Order of Denial declared Final and Executory per Resolution dated July 16, 2015</t>
    </r>
  </si>
  <si>
    <t>Econg, Geraldine Faith (ANS Construction Services)</t>
  </si>
  <si>
    <t>Buanoy, Balamban, Cebu</t>
  </si>
  <si>
    <t>Bacong, Dauin, Dumaguete City, Amlan, Sibulan,  San Jose and Tanjay</t>
  </si>
  <si>
    <t>Iron (magnetite sand); copper, gold, etc.</t>
  </si>
  <si>
    <t>Ivanhoe Philippines, Inc.</t>
  </si>
  <si>
    <t>Verches, Ricardo</t>
  </si>
  <si>
    <t>Bulawan Mining Corporation</t>
  </si>
  <si>
    <t>ACA-15-0024</t>
  </si>
  <si>
    <t>Basalo, Gemma B. (Basalo Sand and Gravel)</t>
  </si>
  <si>
    <t>Dumlog, Talisay City, Cebu
Contact No. - (032)272-3511</t>
  </si>
  <si>
    <t>Cogon and Lanas
Guindarohan
Canlumam-pao</t>
  </si>
  <si>
    <t xml:space="preserve">Naga City
Minglanilla
 Toledo City
</t>
  </si>
  <si>
    <t>Hingatmonan, Lamesa and Vito and Liki</t>
  </si>
  <si>
    <t xml:space="preserve">           3.3  Cancelled per Order of the DENR Secretary</t>
  </si>
  <si>
    <t xml:space="preserve">    2.4   Cancelled within appeal period</t>
  </si>
  <si>
    <t>CA-12-188</t>
  </si>
  <si>
    <t>Mahayahay II, Catarman, Cebu
Contact No. (032)424-6204</t>
  </si>
  <si>
    <t>APSA000163VII</t>
  </si>
  <si>
    <t>APSA000405VII</t>
  </si>
  <si>
    <t>APSA000406VII</t>
  </si>
  <si>
    <t>Gold, Copper, Sulfur, Silica, etc.</t>
  </si>
  <si>
    <t>APSA000124VII</t>
  </si>
  <si>
    <t>APSA000233VII</t>
  </si>
  <si>
    <t xml:space="preserve">    5.1  Expired with no application for renewal</t>
  </si>
  <si>
    <t>Carcar   San Fernando</t>
  </si>
  <si>
    <t>Kimhee Realty Corporation</t>
  </si>
  <si>
    <t>MC ASIA, Inc. by: Christine E. Chiong</t>
  </si>
  <si>
    <t>IBM Hollow Blocks and Aggregates Factory by: Irene M. Pabatao</t>
  </si>
  <si>
    <t>CA-13-220</t>
  </si>
  <si>
    <t>Magnetite sand</t>
  </si>
  <si>
    <t>EXPA000190VII</t>
  </si>
  <si>
    <t>Assignment approved on June 11, 2015</t>
  </si>
  <si>
    <t>Failure to comply with 3-letter notice. No motion for reconsideration filed within the prescribed period.</t>
  </si>
  <si>
    <t>Failure to comply with DMO 99-10. No motion for reconsideration filed within the prescribed period.</t>
  </si>
  <si>
    <t>With request for reinstatement  addressed to DENR Secretary per letter dated November 29, 2005</t>
  </si>
  <si>
    <t>IPA000057VII</t>
  </si>
  <si>
    <t>Endorsed to MGB-CO on 11/23/2009, returned to MGB-7 on 10/03/2011, re-indorsed on 10/02/2012</t>
  </si>
  <si>
    <t>Coca, Wilson L. (Winels General Merchandise)</t>
  </si>
  <si>
    <t>Endorsed to MGB-CO on 09/07/2010, returned to MGB-7 on 11/21/2011, re-indorsed on 12/15/2011</t>
  </si>
  <si>
    <t>Silica; Limestone and other minerals</t>
  </si>
  <si>
    <t>APSA000038VII</t>
  </si>
  <si>
    <t>EXPA000003VII</t>
  </si>
  <si>
    <t>WMC (Phils.) Inc.</t>
  </si>
  <si>
    <t>White Clay</t>
  </si>
  <si>
    <t>Valencia</t>
  </si>
  <si>
    <t>CA-13-246</t>
  </si>
  <si>
    <t>Applied area inside Watershed Reservation. No motion for reconsideration filed within the prescribed period.</t>
  </si>
  <si>
    <t>1.  Under Preliminary Evaluation</t>
  </si>
  <si>
    <t>Limestone &amp; other associated minerals</t>
  </si>
  <si>
    <t>APSA000364VII</t>
  </si>
  <si>
    <t>APSA000422VII</t>
  </si>
  <si>
    <t>APSA000424VII</t>
  </si>
  <si>
    <t>APSA000425VII</t>
  </si>
  <si>
    <t>EXPA000183VII</t>
  </si>
  <si>
    <t>Limestone, Aggregates, etc.</t>
  </si>
  <si>
    <t>APSA000188VII</t>
  </si>
  <si>
    <t>APSA000190VII</t>
  </si>
  <si>
    <t>Sibulan</t>
  </si>
  <si>
    <t>EXPA000014VII</t>
  </si>
  <si>
    <t>EXPA000119VII-A</t>
  </si>
  <si>
    <t>Gaw, Wilson</t>
  </si>
  <si>
    <t>Tiu, Sr., Filomeno</t>
  </si>
  <si>
    <t>APSA000094VII</t>
  </si>
  <si>
    <t>Toledo City
Mandaue City</t>
  </si>
  <si>
    <t>IPA000080VII</t>
  </si>
  <si>
    <t>San Roque, Talisay City, Cebu
Contact No. - (032)511-4876</t>
  </si>
  <si>
    <t>Carmen Copper Compund, DAS, Toledo City, Cebu
Contact No. - (032)564-2832</t>
  </si>
  <si>
    <t>Limestone; Silica</t>
  </si>
  <si>
    <t>Carcar</t>
  </si>
  <si>
    <t>APSA000039VII</t>
  </si>
  <si>
    <t>APSA000042VII</t>
  </si>
  <si>
    <t>APSA000044VII</t>
  </si>
  <si>
    <t>APSA000278VII</t>
  </si>
  <si>
    <t>APSA000282VII</t>
  </si>
  <si>
    <t>Returned on May 25, 2016 (for submission of deficiencies per MGB-CO Memorandum dated April 11, 2016</t>
  </si>
  <si>
    <t>CA-14-286</t>
  </si>
  <si>
    <t>Lua, Mario Y. (Kimwa Construction and Development Corporation)</t>
  </si>
  <si>
    <t>Manguerra Mining Co.</t>
  </si>
  <si>
    <t>Maribojoc Mining Development Co.</t>
  </si>
  <si>
    <t>CPG North Avenue, Tagbilaran City
Contact Nos. (038)412-0805/
                         (038)501-0498</t>
  </si>
  <si>
    <t>EXPA000064VII</t>
  </si>
  <si>
    <t>EXPA000065VII</t>
  </si>
  <si>
    <t>Javier, Ruben A.</t>
  </si>
  <si>
    <t>Adnama Mining Resources, Inc.</t>
  </si>
  <si>
    <t>Basay, Bayawan City and Sta. Catalina</t>
  </si>
  <si>
    <t>Tamayo Jr., Tomas</t>
  </si>
  <si>
    <t>Diorite; Silica</t>
  </si>
  <si>
    <t>3-letter notice</t>
  </si>
  <si>
    <t>3-letter notice - Order recd by party on 10/17/2003</t>
  </si>
  <si>
    <t>Manganese, basalt and andesite, etc.</t>
  </si>
  <si>
    <t>EXPA000141VII</t>
  </si>
  <si>
    <t>Issued by MGB-7
Expiry Date: December 01, 2014
Application for 1st Renewal received on November 24, 2014</t>
  </si>
  <si>
    <t>REJECTED - 06/18/2007 
Motion for Reconsideration denied on 05/28/2008 - Order received on 06/25/2008 per RRR</t>
  </si>
  <si>
    <t>Naga City
Minglanilla</t>
  </si>
  <si>
    <t>Naga City
San Fernando</t>
  </si>
  <si>
    <t>Jimalalud &amp; Tayasan</t>
  </si>
  <si>
    <t>Ayungon</t>
  </si>
  <si>
    <t>APSA000058VII</t>
  </si>
  <si>
    <t>APSA000059VII</t>
  </si>
  <si>
    <t>Consolacion
Mandaue City</t>
  </si>
  <si>
    <t>Limestone &amp; associated cement raw minerals</t>
  </si>
  <si>
    <t>APSA000415VII</t>
  </si>
  <si>
    <t>Argao Resources Corp.</t>
  </si>
  <si>
    <t>CA-T/P-15-0040</t>
  </si>
  <si>
    <t>Minglanilla, Talisay City and Toledo City</t>
  </si>
  <si>
    <t>Naga &amp; Toledo City</t>
  </si>
  <si>
    <t>EXPA000011VII</t>
  </si>
  <si>
    <t>Reyes, Carlo Jorge Joan Locson</t>
  </si>
  <si>
    <t>REJECTED - 11/14/2006
Letter/Motion for Reconsideration denied on 03/26/2007 (Order recd on 04/17/2007 per Pasig City PO Certification</t>
  </si>
  <si>
    <t>MPP-000009VII</t>
  </si>
  <si>
    <t>CA-13-226</t>
  </si>
  <si>
    <t>ACA-15-0011</t>
  </si>
  <si>
    <t>Desabille, Alicia P. (RAFF Enterprises)</t>
  </si>
  <si>
    <t xml:space="preserve">Compostela
Danao City
</t>
  </si>
  <si>
    <t>CA-T/P-15-0004</t>
  </si>
  <si>
    <t>For resolution of ownership of claims</t>
  </si>
  <si>
    <t>CA-T/P-12-019</t>
  </si>
  <si>
    <t>Aggregates Limestone</t>
  </si>
  <si>
    <t>049 Art Ville, San Isidro, Talisay City, Cebu</t>
  </si>
  <si>
    <t>Cordova</t>
  </si>
  <si>
    <t>Bartiquin, Arturo</t>
  </si>
  <si>
    <t>APSA000400VII</t>
  </si>
  <si>
    <t>APSA000010VII</t>
  </si>
  <si>
    <t>APSA000011VII</t>
  </si>
  <si>
    <t>APSA000013VII</t>
  </si>
  <si>
    <t>APSA000016VII</t>
  </si>
  <si>
    <t>APSA000017VII</t>
  </si>
  <si>
    <t>APSA000025VII</t>
  </si>
  <si>
    <t>APSA000027VII</t>
  </si>
  <si>
    <t>APSA000029VII</t>
  </si>
  <si>
    <t>APSA000030VII</t>
  </si>
  <si>
    <t>APSA000031VII</t>
  </si>
  <si>
    <t>APSA000360VII</t>
  </si>
  <si>
    <t>Balamban Concrete Aggregates &amp; Construction Co., Inc.</t>
  </si>
  <si>
    <t>EXPA000181VII</t>
  </si>
  <si>
    <t>APSA000335VII</t>
  </si>
  <si>
    <t>EXPA000147VII</t>
  </si>
  <si>
    <t>Amlan; San Jose</t>
  </si>
  <si>
    <t>Copper, Gold, Manganese, etc.</t>
  </si>
  <si>
    <t>Area previously covered by EP 000007VII. Processing of application is held in abeyance per DMO 2011-01</t>
  </si>
  <si>
    <t>Tan, Andrea</t>
  </si>
  <si>
    <t>Sanchez, Arturo A. (Mactan Arts Stones)</t>
  </si>
  <si>
    <t>APSA000200VII</t>
  </si>
  <si>
    <t>APSA000436VII</t>
  </si>
  <si>
    <t>APSA000293VII</t>
  </si>
  <si>
    <t>APSA000373VII</t>
  </si>
  <si>
    <t>Mineral Frontier Resources &amp; Development Corporation</t>
  </si>
  <si>
    <t>Limestone, Shale, Pozzolan &amp; other mineral deposits</t>
  </si>
  <si>
    <t>Limestone; Clay; Sandstone; Shale</t>
  </si>
  <si>
    <t>Cebu City &amp; Compostela</t>
  </si>
  <si>
    <t>Southgate Mining Corp.</t>
  </si>
  <si>
    <t>Pacifica, Inc.</t>
  </si>
  <si>
    <t>Consolacion</t>
  </si>
  <si>
    <t>ACA-15-0001</t>
  </si>
  <si>
    <t>Agusan del Norte</t>
  </si>
  <si>
    <t>De la Rosa, Ricardo T. (O'Kee Housing Supply)</t>
  </si>
  <si>
    <t>San Remegio
Tabogon</t>
  </si>
  <si>
    <t>Alcontin, Cecilia O.</t>
  </si>
  <si>
    <t>EP-000001-NIR</t>
  </si>
  <si>
    <t>Compostela
Danao City</t>
  </si>
  <si>
    <t>Tuff, Limestone, etc.</t>
  </si>
  <si>
    <t>Cristuta, Jesus</t>
  </si>
  <si>
    <t>EXPA000074VII</t>
  </si>
  <si>
    <t>EXPA000075VII</t>
  </si>
  <si>
    <t>STAGES OF PROCESSING</t>
  </si>
  <si>
    <t>APSA000431VII</t>
  </si>
  <si>
    <t>APSA000132VII</t>
  </si>
  <si>
    <t>Copper, Gold, Silver</t>
  </si>
  <si>
    <t>Order of Rejection received on 12/08/2005</t>
  </si>
  <si>
    <t>EXPA000085VII</t>
  </si>
  <si>
    <t>Minglanilla, Naga and Talisay City</t>
  </si>
  <si>
    <t>APSA000358VII</t>
  </si>
  <si>
    <t>APSA000313VII</t>
  </si>
  <si>
    <t>Philippine Metals and Minerals Group, Inc.</t>
  </si>
  <si>
    <t>EXPA000045VII</t>
  </si>
  <si>
    <t>Sitio Baba Suba, Barangay Dumlog, Toledo City, Cebu
Contact No. 639052754755</t>
  </si>
  <si>
    <t>Carcar City</t>
  </si>
  <si>
    <t>Magnetite sand and other minerals</t>
  </si>
  <si>
    <t>APSA000444VII</t>
  </si>
  <si>
    <t>EXPA000151VII</t>
  </si>
  <si>
    <t>Ferronickel</t>
  </si>
  <si>
    <t>APSA000397VII</t>
  </si>
  <si>
    <t>APSA000399VII</t>
  </si>
  <si>
    <t>CA-14-287</t>
  </si>
  <si>
    <t>APSA000337VII</t>
  </si>
  <si>
    <t>Cebu City &amp; Consolacion</t>
  </si>
  <si>
    <t>APSA000166VII</t>
  </si>
  <si>
    <t>APSA000295VII</t>
  </si>
  <si>
    <t>Purok, Shooting Star, Babag, Lapulapu City, Cebu
Contact No. 494-4013</t>
  </si>
  <si>
    <t>Aviso, Leonardo (Coast Pacific Manufacturing Corporation)</t>
  </si>
  <si>
    <t>Oriental Hyundai Quarry Dev. Corp.</t>
  </si>
  <si>
    <t>Order received by party on 10/27/2004</t>
  </si>
  <si>
    <t>Order Received on 12/13/2005 (handcarried by Aram Momongan)</t>
  </si>
  <si>
    <t>Order received by party on 11/08/2004</t>
  </si>
  <si>
    <t>Failure to comply with 3-letter notice</t>
  </si>
  <si>
    <t>Order received by party on 05/28/2007</t>
  </si>
  <si>
    <t xml:space="preserve">          2.3 With Appeal (filed with MGB-CO/MAB)</t>
  </si>
  <si>
    <t>Mount Baua Mining Corporation</t>
  </si>
  <si>
    <t>Kepha Mining Exploration Company</t>
  </si>
  <si>
    <t>Zamboanguita</t>
  </si>
  <si>
    <t>Butal Jr., Paulino P. (PCCK Sand G Supply)</t>
  </si>
  <si>
    <t>Looc</t>
  </si>
  <si>
    <t>Motion for reconsideration denied on February 5, 2013 (no record of appeal filed). Order declared final and executory on July 21, 2014. With Appeal filed at DENR, copy received on 09/11/2014
Denied for failure to comply with DMO 2013-01, MR received on June 01, 2015</t>
  </si>
  <si>
    <t>Gold, Silver, Copper, Molybdenum, Lead, Zinc, etc.</t>
  </si>
  <si>
    <t>APSA000448VII</t>
  </si>
  <si>
    <t>Silica, Sandstone, Diorite, etc.</t>
  </si>
  <si>
    <t>Dayola, Norma</t>
  </si>
  <si>
    <t>Endorsed to MGB-CO on December 19, 2007, returned on January 14, 2011, re-indorsed on 04/05/2011.
Denied on April 17, 2015 (Non-compliance with DMO No. 2013-01). Motion for Reconsideration filed on June 19, 2015</t>
  </si>
  <si>
    <t>The application for renewal filed with MGB-CO on 10/25/2012 was returned per MGB-CO letter to Adanacex Resources, Inc. dated December 20, 2012.</t>
  </si>
  <si>
    <t>AMPP-00024VII</t>
  </si>
  <si>
    <t>Refiling of AMPP-00019(2011)</t>
  </si>
  <si>
    <t>Andesite; Diorite and other minerals</t>
  </si>
  <si>
    <t xml:space="preserve">     5.  Forwarded applications with larger area to Regional Office covering larger area of the application</t>
  </si>
  <si>
    <t>Limestone; Silica; Graywacke/ Sandstone</t>
  </si>
  <si>
    <t>Go, Winston</t>
  </si>
  <si>
    <t>Plantation Mining Corporation</t>
  </si>
  <si>
    <t>Jagna</t>
  </si>
  <si>
    <t>Dumanjug</t>
  </si>
  <si>
    <t>all minerals</t>
  </si>
  <si>
    <t>Gonzales, Aida</t>
  </si>
  <si>
    <t>The applied area originally covers a large portion of Negros Oriental but after exclusion of areas covered by existing tenements, the remaining open areas falls under Negros Occidental (MGB-6)</t>
  </si>
  <si>
    <t>APSA000417VII</t>
  </si>
  <si>
    <t>Highway, Tagunol, Basak, Cebu City
Contact No. (032)262-4676</t>
  </si>
  <si>
    <t>Magdugo
Cabagdalan</t>
  </si>
  <si>
    <t>Toledo City
Balamban</t>
  </si>
  <si>
    <t>CA-11-161</t>
  </si>
  <si>
    <t>Nonoc, Tabunok, Talisay City, Cebu
Contact No. (032)273-2870</t>
  </si>
  <si>
    <t>Cambang-ug</t>
  </si>
  <si>
    <t>Alcoy &amp; Dalaguete</t>
  </si>
  <si>
    <t>Baclayon &amp; Tagbilaran City</t>
  </si>
  <si>
    <t>APSA000332VII</t>
  </si>
  <si>
    <t>APSA000333VII</t>
  </si>
  <si>
    <t>Cawitan</t>
  </si>
  <si>
    <t>Magnetite Sand, Sand materials</t>
  </si>
  <si>
    <t>Biasong</t>
  </si>
  <si>
    <t>ACA-T/P-13-80</t>
  </si>
  <si>
    <t>Sand</t>
  </si>
  <si>
    <t>CA</t>
  </si>
  <si>
    <t>CA-T/P-12-025</t>
  </si>
  <si>
    <t>Pilipog</t>
  </si>
  <si>
    <t>San Miguel</t>
  </si>
  <si>
    <t>Mingson Mining Industrial Corp.</t>
  </si>
  <si>
    <t>Returned to MGB-7 on 09/11/2015</t>
  </si>
  <si>
    <t>ACA-14-008</t>
  </si>
  <si>
    <t>Pyrite Mineral Resources Corp.</t>
  </si>
  <si>
    <t>Palawan Resources Development Corporation</t>
  </si>
  <si>
    <t>APSA000001VII</t>
  </si>
  <si>
    <t>Daan, Fructouso B. Jr.</t>
  </si>
  <si>
    <t>LLC-V-445 (renewal)</t>
  </si>
  <si>
    <t>Pastor Alvaro, Jr. (under Operating Agreement with ACMDC)</t>
  </si>
  <si>
    <t>IPA000077VII</t>
  </si>
  <si>
    <t>Bentonite</t>
  </si>
  <si>
    <t>Lambunao Mining Company, Inc.</t>
  </si>
  <si>
    <t>APSA000291VII</t>
  </si>
  <si>
    <t>APSA000085VII</t>
  </si>
  <si>
    <t>Valero, Jr., Antonio</t>
  </si>
  <si>
    <t>Ubay &amp; San Miguel</t>
  </si>
  <si>
    <t>DATE RENEWAL FILED</t>
  </si>
  <si>
    <t>McMAI Bldg. Zone, Paliya, Paknaan, Mandaue City, Cebu
Contact Nos. - (032)346-7509/ 4207902/ 2397351
Fax No. - (032)4206313</t>
  </si>
  <si>
    <t>Copper Slag</t>
  </si>
  <si>
    <t>3-letter notice - Received on 10/10/2005 per Certification issued by Tagbilaran City, PO</t>
  </si>
  <si>
    <t>CA-15-293</t>
  </si>
  <si>
    <t>ANNEX  G  -   SPECIAL MINES PERMIT (SMP)</t>
  </si>
  <si>
    <t>Order of Rejection declared as Final and Executory on January 30, 2012</t>
  </si>
  <si>
    <t>ACA-15-0010</t>
  </si>
  <si>
    <t>Platinum Group Metals Corporation</t>
  </si>
  <si>
    <t>Order received by party on 06/26/2006 per PO certification</t>
  </si>
  <si>
    <t>Calipusan, Leon A.</t>
  </si>
  <si>
    <t xml:space="preserve">     4.  Abandoned/Withdrawn</t>
  </si>
  <si>
    <t>3.  Abandoned/Withdrawn</t>
  </si>
  <si>
    <t>Motion for reconsideration denied on 05/17/2007, no record of appeal filed</t>
  </si>
  <si>
    <t>Graywacke/ Sandstone; Pozzolan</t>
  </si>
  <si>
    <t>APSA000281VII-A</t>
  </si>
  <si>
    <t>IP 000007VII</t>
  </si>
  <si>
    <t>Lariego, Ray Giaceciano</t>
  </si>
  <si>
    <t>Adlawan, Reiner</t>
  </si>
  <si>
    <t xml:space="preserve">      8.2   Mining dispute appealed to other Offices such as</t>
  </si>
  <si>
    <t xml:space="preserve">               8.2.1   Mines Adjudication Board/MGB Central Office/DENR</t>
  </si>
  <si>
    <t xml:space="preserve">               8.2.2  Other Offices of other circumstances</t>
  </si>
  <si>
    <t>MINES AND GEOSCIENCES BUREAU REGIONAL OFFICE NO. VII</t>
  </si>
  <si>
    <t>MINING TENEMENTS STATISTICS REPORT</t>
  </si>
  <si>
    <t>MPSA</t>
  </si>
  <si>
    <t>FTAA</t>
  </si>
  <si>
    <t>EP</t>
  </si>
  <si>
    <t>IP</t>
  </si>
  <si>
    <t>SMP</t>
  </si>
  <si>
    <t>Date of effectivity of rejection is 07/13/1993 (on the date of withdrawal of application)</t>
  </si>
  <si>
    <t>Diorite; Basalt</t>
  </si>
  <si>
    <t>APSA000048VII</t>
  </si>
  <si>
    <t>Binalbagan; Himamaylan</t>
  </si>
  <si>
    <t>Gold; Copper</t>
  </si>
  <si>
    <t>Link Construction Supply rep. by Dennis C. Ramirez</t>
  </si>
  <si>
    <t>Philcoal Min. Res. Corp.</t>
  </si>
  <si>
    <t>Rivera, Petronila</t>
  </si>
  <si>
    <t>EXPAOMR004VII</t>
  </si>
  <si>
    <t>Ginatilan &amp; Samboan</t>
  </si>
  <si>
    <t>EXPA000172VII</t>
  </si>
  <si>
    <t>EXPA000173VII</t>
  </si>
  <si>
    <t xml:space="preserve">7.  Endorsed to Central Office </t>
  </si>
  <si>
    <t>With Joint Operating Agreement executed by and between PMDC and TD &amp; Kim Phils., Inc. dated November 05, 2010 and registered with MGB-7 on March 24, 2011</t>
  </si>
  <si>
    <t>Denial of Motion for Reconsideration  - 11/23/2006.  Received on 12/05/2006 per PO Certification dated 07/23/2007</t>
  </si>
  <si>
    <t>EXPA000043VII</t>
  </si>
  <si>
    <t>CA-13-236</t>
  </si>
  <si>
    <t>Tinapay, Fidelino A. (ALL-Con Industries)</t>
  </si>
  <si>
    <t>231 Talavera, Toledo City, Cebu
Contact No. (032)466-1207</t>
  </si>
  <si>
    <t>Lot 15, block 29, DECA Homes, Talisay City, Cebu
Contact No. 0922-8512065</t>
  </si>
  <si>
    <t>CA-11-147</t>
  </si>
  <si>
    <t>Cuizon, Antonio T. (AWMPLC)</t>
  </si>
  <si>
    <t>DAS, Toledo City, Cebu</t>
  </si>
  <si>
    <t>Dolomitic limestone</t>
  </si>
  <si>
    <t>Siaton and Zamboanguita</t>
  </si>
  <si>
    <t>APSA000324VII</t>
  </si>
  <si>
    <t>APSA000325VII</t>
  </si>
  <si>
    <t>APSA000003VII</t>
  </si>
  <si>
    <t>Aggregates, etc.</t>
  </si>
  <si>
    <t>Navarro, Annette J. (LNC Ventures and Transport Services)</t>
  </si>
  <si>
    <t>Denied under "Use-It-Lose-It Policy". Order of Denial declared final and executory per MGB-7 resolution dated October 03, 2012</t>
  </si>
  <si>
    <t>Cebu
Negros Oriental</t>
  </si>
  <si>
    <t>Aurita, Emlyn S. (Emlyn Housing Supply)</t>
  </si>
  <si>
    <t>EXPA000114VII</t>
  </si>
  <si>
    <t>10/15/97</t>
  </si>
  <si>
    <t>Enverga, Rogelio</t>
  </si>
  <si>
    <t>APSA000328VII</t>
  </si>
  <si>
    <t>ANNEX  E  -   INDUSTRIAL SAND AND GRAVEL PERMIT (IP)</t>
  </si>
  <si>
    <t>11F PAG-IBIG Tower, Cebu Business Park, Cebu City
Contact No. (032)234-2560</t>
  </si>
  <si>
    <t xml:space="preserve">Limestone; Shale; Tuff </t>
  </si>
  <si>
    <t>Southwestern Cement Corporation</t>
  </si>
  <si>
    <t>APSA000410VII</t>
  </si>
  <si>
    <t>APSA000385VII</t>
  </si>
  <si>
    <t>Mingson Mining Industries Corporation</t>
  </si>
  <si>
    <t>Limestone, Clay &amp; other Cement materials</t>
  </si>
  <si>
    <t>04/06/2001</t>
  </si>
  <si>
    <t>Siquijor ; San Juan ; Lazi</t>
  </si>
  <si>
    <t>Amlan, Bindoy, Sibulan, Bacong, Dauin, San Jose, Manjuyod, Ayungon, Tayasan, Jimalalud, La Libertad, Guihulngan, Vallehermoso</t>
  </si>
  <si>
    <t>Borbon &amp; Tabuelan</t>
  </si>
  <si>
    <t>Sogod</t>
  </si>
  <si>
    <t xml:space="preserve">Siaton
Zamboanguita
</t>
  </si>
  <si>
    <t xml:space="preserve">Consolacion
Cebu City
</t>
  </si>
  <si>
    <t>Poblacion, Sta. Catalina, Negros Oriental
Contact No. (032)470-4684</t>
  </si>
  <si>
    <t>Gold Magma Min. Expl. Corp.</t>
  </si>
  <si>
    <t>Processing held in abeyance pending resolution of petition filed by APO Cement Corporation on June 24, 1996</t>
  </si>
  <si>
    <t>Talibon &amp; Trinidad</t>
  </si>
  <si>
    <t xml:space="preserve">    2.2   Cancelled no Motion for
            Reconsideration/Appeal</t>
  </si>
  <si>
    <t>Limestone; Shale</t>
  </si>
  <si>
    <t>APSA000144VII</t>
  </si>
  <si>
    <t>Garcia, Antonio V.A.</t>
  </si>
  <si>
    <t>Phil. Dolomite, Inc.</t>
  </si>
  <si>
    <t>Concrete Aggregates Corp.</t>
  </si>
  <si>
    <t>ACA-13-165</t>
  </si>
  <si>
    <t>Talibon; Trinidad; Danao</t>
  </si>
  <si>
    <t>Alwen Mineral &amp; Ind'l. Corp.</t>
  </si>
  <si>
    <t>APSA000275VII</t>
  </si>
  <si>
    <t>ACA-13-170</t>
  </si>
  <si>
    <t>Intex Resources Philippines, Inc. {formerly Crew Minerals (Phils.) Inc.}</t>
  </si>
  <si>
    <t>EXPA000149VII</t>
  </si>
  <si>
    <t>Mivil Mining Corporation</t>
  </si>
  <si>
    <t>APSA000259VII</t>
  </si>
  <si>
    <t>APSA000265VII</t>
  </si>
  <si>
    <t>APSA000224VII</t>
  </si>
  <si>
    <t>Negros Oriental and Negros Occ.</t>
  </si>
  <si>
    <t>APSA000287VII</t>
  </si>
  <si>
    <t>APSA000067VII</t>
  </si>
  <si>
    <t>Open area does not qualify for MPSA application</t>
  </si>
  <si>
    <t>Returned ( open area does not qualify for MPSA application)</t>
  </si>
  <si>
    <t>Failure to comply with DMO 99-34. No motion for reconsideration filed within the prescribed period.</t>
  </si>
  <si>
    <t>Villanueva, Hector</t>
  </si>
  <si>
    <t>Rigid Block, M. Patalinghug Ave., Bun-ob, Lapulapu City
Contact No. (032)340-1758</t>
  </si>
  <si>
    <t>Pamplona; Amlan</t>
  </si>
  <si>
    <t>APSA000113VII</t>
  </si>
  <si>
    <t>Graywacke/Sandstone</t>
  </si>
  <si>
    <t>APSA000294VII</t>
  </si>
  <si>
    <t>Manganese &amp; Iron</t>
  </si>
  <si>
    <t>Alburquerque</t>
  </si>
  <si>
    <t>Pacot, Marygold G. (Crust Gems Enterprises)</t>
  </si>
  <si>
    <t>Withdrawn, Not registered with this office.</t>
  </si>
  <si>
    <t>Limestone and other related minerals</t>
  </si>
  <si>
    <t>Bioclastic limestone</t>
  </si>
  <si>
    <t>Motion for reconsideration denied on 05/22/2007, no record of appeal filed</t>
  </si>
  <si>
    <t>Copper, Gold,  Silica, Gypsum, etc.</t>
  </si>
  <si>
    <t>Guihulngan; Vallehermoso</t>
  </si>
  <si>
    <t>Gonzales Jr., Socrates</t>
  </si>
  <si>
    <t>IPA000008VII</t>
  </si>
  <si>
    <t>APSA000045VII</t>
  </si>
  <si>
    <t>APSA000046VII</t>
  </si>
  <si>
    <t>Anda</t>
  </si>
  <si>
    <t>Rivera, David</t>
  </si>
  <si>
    <t>SALUDECO</t>
  </si>
  <si>
    <t>EXPA000153VII</t>
  </si>
  <si>
    <t>Manto, Joseph</t>
  </si>
  <si>
    <t>Returned to MGB-7 on March 26, 2013</t>
  </si>
  <si>
    <t>Toledo City Integrated Sales Services, Inc. represented by: John Pearlnel N. Dinorio</t>
  </si>
  <si>
    <t>APSA000381VII</t>
  </si>
  <si>
    <t>Pono, Carmelo A. (Camp Construction Supply)</t>
  </si>
  <si>
    <t>National Road, Highway, Cogon East, Carmen, Cebu</t>
  </si>
  <si>
    <t>Triangle International Corporation</t>
  </si>
  <si>
    <t>APSA000009VII</t>
  </si>
  <si>
    <t>IPA-004(91)</t>
  </si>
  <si>
    <t>IPA-015(91)</t>
  </si>
  <si>
    <t>IPA-003(91)</t>
  </si>
  <si>
    <t>IPA-020(91)</t>
  </si>
  <si>
    <t>IPA-002(93)</t>
  </si>
  <si>
    <t>Pyrophillite</t>
  </si>
  <si>
    <t>05/18/2001</t>
  </si>
  <si>
    <t>Naga</t>
  </si>
  <si>
    <t>APSA000019VII</t>
  </si>
  <si>
    <t>CA-T/P-14-0036</t>
  </si>
  <si>
    <t>Diorite, Andesite</t>
  </si>
  <si>
    <t>Loboc Minerals by: Mr George Calipusan</t>
  </si>
  <si>
    <t>Phil South Builders by: Mr. Luisito M. Tijing</t>
  </si>
  <si>
    <t>Manganese Mineral Belt Mining Development Corporation by: Mr. Peter Parks</t>
  </si>
  <si>
    <t>Order of Rejection declared Final and Executory on February 08, 2012.</t>
  </si>
  <si>
    <t>Danao City &amp; Carmen</t>
  </si>
  <si>
    <t>Annex 8, NDI Commercial Complex, A.S. Fortuna, Mandaue City, Cebu
Contact No. (032)520-5493</t>
  </si>
  <si>
    <t>ACA-14-021</t>
  </si>
  <si>
    <t>Don Andres Soriano</t>
  </si>
  <si>
    <t>Ting, Rolando</t>
  </si>
  <si>
    <t>Borja Jr., Antonio</t>
  </si>
  <si>
    <t>APSA000438VII</t>
  </si>
  <si>
    <t>APSA000439VII</t>
  </si>
  <si>
    <t>APSA000441VII</t>
  </si>
  <si>
    <t>APSA000020VII</t>
  </si>
  <si>
    <t>Boljoon and 
Oslob</t>
  </si>
  <si>
    <t>Cebu City
Talisay City
Minglanilla</t>
  </si>
  <si>
    <t>Gorones Dev. Corp.</t>
  </si>
  <si>
    <t>IPA000033VII</t>
  </si>
  <si>
    <t>Basañes, Edda Z.</t>
  </si>
  <si>
    <t>Aznar, Merelo</t>
  </si>
  <si>
    <t>Motion for Reconsideration denied on April 12, 2013.</t>
  </si>
  <si>
    <t>Deficiencies endorsed per MGB-7 Memorandum dated June 04, 2015</t>
  </si>
  <si>
    <t xml:space="preserve">           3.2  With Finality</t>
  </si>
  <si>
    <t xml:space="preserve">     4.  Abandoned</t>
  </si>
  <si>
    <t xml:space="preserve">     5.  Wholly Relinquished to Govt.</t>
  </si>
  <si>
    <t>B.  APPROVED MINING TENEMENTS</t>
  </si>
  <si>
    <t>AMPP-00020(2011)</t>
  </si>
  <si>
    <t>EXPA000124VII</t>
  </si>
  <si>
    <t>Unirock Corp</t>
  </si>
  <si>
    <t>Mantuhac, Edgardo</t>
  </si>
  <si>
    <t>JJB Enterprises c/o Agnes de la Cruz</t>
  </si>
  <si>
    <t>Camotes Estate Dev. Corp.</t>
  </si>
  <si>
    <t>Motion for Reconsideration received on April 13, 2015</t>
  </si>
  <si>
    <t>CA-15-301</t>
  </si>
  <si>
    <r>
      <t xml:space="preserve">Uni-Mount Ventures Development Corporation
</t>
    </r>
    <r>
      <rPr>
        <i/>
        <sz val="9"/>
        <rFont val="Arial"/>
        <family val="2"/>
      </rPr>
      <t>Renee Thadeus P. Tariman - Operations Manager</t>
    </r>
  </si>
  <si>
    <t>IPA-004(94)</t>
  </si>
  <si>
    <t>IPA-012(94)</t>
  </si>
  <si>
    <t>IPA-015(94)</t>
  </si>
  <si>
    <t>IPA-003(94)</t>
  </si>
  <si>
    <t xml:space="preserve">      3.1  With Appeal/Motion for Reconsideration</t>
  </si>
  <si>
    <t>EXPA000201VII</t>
  </si>
  <si>
    <t>Desabille, Romeo A.</t>
  </si>
  <si>
    <t>Copper, Gold, Zinc, Silica, etc.</t>
  </si>
  <si>
    <t>IPA000076VII</t>
  </si>
  <si>
    <t>CA-T/P-15-0037</t>
  </si>
  <si>
    <t>Inside Watershed Reserve</t>
  </si>
  <si>
    <t>Perez, Engracia C. (Engracia Perez Limestone Quarrying)</t>
  </si>
  <si>
    <t>Arpili</t>
  </si>
  <si>
    <t>CA-12-181</t>
  </si>
  <si>
    <t>Buenavista &amp; Catigbian</t>
  </si>
  <si>
    <t>Phosphate Rock and other minerals</t>
  </si>
  <si>
    <t>Basay and Bayawan City</t>
  </si>
  <si>
    <t>Total Under Processing (Regional Office)</t>
  </si>
  <si>
    <t>Total (Pending Processing)</t>
  </si>
  <si>
    <t>Dungo-an, Danao City</t>
  </si>
  <si>
    <t>EXPA000077VII</t>
  </si>
  <si>
    <t>Barili &amp; Sibonga</t>
  </si>
  <si>
    <r>
      <t xml:space="preserve">Walkerhill General Merchanising, Inc. 
</t>
    </r>
    <r>
      <rPr>
        <i/>
        <sz val="9"/>
        <rFont val="Arial"/>
        <family val="2"/>
      </rPr>
      <t>Jenylyn F. Porlage</t>
    </r>
  </si>
  <si>
    <t>WRC Building, Sitio Bankerohan, barangay Tayud, Consolacion, Cebu 6001
Contact Nos. - (032)424-3151/ 0917-424-3151</t>
  </si>
  <si>
    <t>Hingamonan, Lamesa and Vito</t>
  </si>
  <si>
    <t>Processing is held in abeyance pending resolution of appeal filed by Apo Land and Quarry Corporation with the Court of Appeals on the Order of MAB dated July 31, 2007.</t>
  </si>
  <si>
    <t>Basal, Alvin G.</t>
  </si>
  <si>
    <t>Copper, gold, silver, diorite, etc.</t>
  </si>
  <si>
    <t>Purok 3, Poblacion, Basay, Negros Oriental
Contact No. 806-8842</t>
  </si>
  <si>
    <t>Copper, Gold and Molybdenum</t>
  </si>
  <si>
    <t>SSMP expired on 12/02/2012</t>
  </si>
  <si>
    <t>Returned for failure to comply with requirements</t>
  </si>
  <si>
    <t>Zone 6, Dumlog, Talisay City, Cebu
Contact No/s. - (032)272-3655; 238-2493; 316-4050</t>
  </si>
  <si>
    <t>Motion for Reconsideration denied on April 11, 2013.</t>
  </si>
  <si>
    <t>Bompat, Victor Philippe L. (V &amp; W Construction Supplies)</t>
  </si>
  <si>
    <t>Kuizon, Virginia A.</t>
  </si>
  <si>
    <t xml:space="preserve">5.  Forwarded applications to other Regional Office covering larger area of the application </t>
  </si>
  <si>
    <t xml:space="preserve"> </t>
  </si>
  <si>
    <t>IP 000029VII</t>
  </si>
  <si>
    <t>Registered on September 13, 2017</t>
  </si>
  <si>
    <t>Registered on October 10, 2017</t>
  </si>
  <si>
    <t>IP 000030VII</t>
  </si>
  <si>
    <t>Registered on November 15, 2017</t>
  </si>
  <si>
    <t>Issued by MGB-7. Registered on December 5, 2017 (2nd Renewal)</t>
  </si>
  <si>
    <t>MPP-000005VII</t>
  </si>
  <si>
    <t>Withdrawn, application for renewal was returned by MGB, Manila per letter dated April 26, 2017 and received by this Office on May 27, 2017 1st Renewal)</t>
  </si>
  <si>
    <t xml:space="preserve">MPP-000003VII </t>
  </si>
  <si>
    <t>First renewal. Registered on May 11, 2010 (1st Renewal)</t>
  </si>
  <si>
    <t xml:space="preserve">MPP-000001VII  </t>
  </si>
  <si>
    <t xml:space="preserve">MPP-007-2005VII  </t>
  </si>
  <si>
    <t>Issued by MGB, Manila. Expiry Date: 06/22/2015
Application for 2nd renewal. Returned on January 11, 2016 per MGB-CO Memorandum dated January 5, 2016 (1st Renewal)</t>
  </si>
  <si>
    <t xml:space="preserve">MPP-008-2005VII  </t>
  </si>
  <si>
    <t xml:space="preserve">MPP-002-2000VII  </t>
  </si>
  <si>
    <t>Applied area is less than 5 hectares as an offshoot to the Deed of Assignment (2nd Renewal)</t>
  </si>
  <si>
    <t xml:space="preserve">IP 000017VII
 </t>
  </si>
  <si>
    <t xml:space="preserve">IP 0000012VII
</t>
  </si>
  <si>
    <t xml:space="preserve">IP 000024VII
 </t>
  </si>
  <si>
    <t xml:space="preserve">IP 000025VII
 </t>
  </si>
  <si>
    <t xml:space="preserve">IP 000026VII
 </t>
  </si>
  <si>
    <t xml:space="preserve">IP  000013VII  </t>
  </si>
  <si>
    <t xml:space="preserve">IP 000015VII
 </t>
  </si>
  <si>
    <t xml:space="preserve">IP 000027VII
 </t>
  </si>
  <si>
    <t xml:space="preserve">IP 000023VII
 </t>
  </si>
  <si>
    <t>Registered on August 09, 2016 (1st Renewal)</t>
  </si>
  <si>
    <t xml:space="preserve">IP 000028VII </t>
  </si>
  <si>
    <t xml:space="preserve">IP 000016VII
 </t>
  </si>
  <si>
    <t>Registered on June 14, 2017 (3rd Renewal)</t>
  </si>
  <si>
    <t xml:space="preserve">IP 000014VII
 </t>
  </si>
  <si>
    <t xml:space="preserve">IP 000021VII
 </t>
  </si>
  <si>
    <t xml:space="preserve">IP 000018VII
 </t>
  </si>
  <si>
    <t xml:space="preserve">IP 000020VII
 </t>
  </si>
  <si>
    <t xml:space="preserve">IP 000019VII
 </t>
  </si>
  <si>
    <t>Withdrawn
Renewal (CA-11-149)</t>
  </si>
  <si>
    <t xml:space="preserve">ACA-13-152
 </t>
  </si>
  <si>
    <t xml:space="preserve">CA-T/P-13-027  </t>
  </si>
  <si>
    <t>Expiry Date: 05/09/2015 (2nd Renewal)</t>
  </si>
  <si>
    <t xml:space="preserve">CA-T/P-12-018  </t>
  </si>
  <si>
    <t>Expiry Date: 05/01/2016
Paid renewal fee on 03/01/2016 (2nd renewal)</t>
  </si>
  <si>
    <t>CA-13-237  
(CA-11-154)</t>
  </si>
  <si>
    <t xml:space="preserve">CA-15-316  </t>
  </si>
  <si>
    <t>ACA-15-0018 (First Renewal)</t>
  </si>
  <si>
    <t>(First Renewal)</t>
  </si>
  <si>
    <t xml:space="preserve">CA-13-240
 </t>
  </si>
  <si>
    <t xml:space="preserve">CA-13-241
 </t>
  </si>
  <si>
    <t xml:space="preserve">CA-13-244 </t>
  </si>
  <si>
    <t>Expiry Date: 09/25/2015
Application received and paid renewal fee on 09/24/2015 (First Renewal)</t>
  </si>
  <si>
    <t xml:space="preserve">CA-13-239  </t>
  </si>
  <si>
    <t xml:space="preserve">CA-12-166
 </t>
  </si>
  <si>
    <t>(1st Renewal)</t>
  </si>
  <si>
    <t xml:space="preserve">CA-T/P-07-004  </t>
  </si>
  <si>
    <t xml:space="preserve">CA-T/P-12-017  </t>
  </si>
  <si>
    <t xml:space="preserve">CA-T/P-12-020  </t>
  </si>
  <si>
    <t xml:space="preserve">CA-T/P-12-021  </t>
  </si>
  <si>
    <t xml:space="preserve">CA-T/P-12-022  </t>
  </si>
  <si>
    <t xml:space="preserve">CA-12-169
</t>
  </si>
  <si>
    <t>(2nd Renewal)</t>
  </si>
  <si>
    <t xml:space="preserve">CA-12-175
 </t>
  </si>
  <si>
    <t xml:space="preserve">CA-14-273
</t>
  </si>
  <si>
    <t>(CA-12-195) 
(1st Renewal)</t>
  </si>
  <si>
    <t xml:space="preserve">CA-12-184
</t>
  </si>
  <si>
    <t xml:space="preserve">CA-12-186
</t>
  </si>
  <si>
    <t xml:space="preserve">CA-12-182
</t>
  </si>
  <si>
    <t xml:space="preserve">CA-12-165
 </t>
  </si>
  <si>
    <t xml:space="preserve">CA-12-197
 </t>
  </si>
  <si>
    <t xml:space="preserve">CA-13-218 </t>
  </si>
  <si>
    <t>Expiry Date: 01/28/2015   (2nd Renewal)</t>
  </si>
  <si>
    <t>IP000032VII</t>
  </si>
  <si>
    <t>IP000031VII</t>
  </si>
  <si>
    <t>Registered on January 15, 2017</t>
  </si>
  <si>
    <t>Dumlog, Talisay City, Cebu</t>
  </si>
  <si>
    <t>CA-16-321</t>
  </si>
  <si>
    <t xml:space="preserve"> (2nd Renewal)</t>
  </si>
  <si>
    <t>EXPA000215VII</t>
  </si>
  <si>
    <t>12/08/2018</t>
  </si>
  <si>
    <t>Aloguinsan,  Pinamungahan   and San Fernando</t>
  </si>
  <si>
    <t>Under evaluation</t>
  </si>
  <si>
    <t>IP000033VII</t>
  </si>
  <si>
    <t>Registered on April 4, 2018.</t>
  </si>
  <si>
    <t>Puertobello, Tudela, Cebu</t>
  </si>
  <si>
    <t>Registered on May 10, 2018 (2nd Renewal)</t>
  </si>
  <si>
    <t>05/082018</t>
  </si>
  <si>
    <t>EPA-OMR-011-97</t>
  </si>
  <si>
    <t>Cebu City, Talisay City and Minglanilla</t>
  </si>
  <si>
    <t>Receipt copy of Order of Denial of application issued by MGB-CO on March 18, 2009. No MR filed.</t>
  </si>
  <si>
    <t>Application for 4TH Renewal paid on 09/15/2017</t>
  </si>
  <si>
    <r>
      <t xml:space="preserve">With Joint Operating Agreement executed by and between PMDC and Mt. Sinai Mining Exploration and Development Corporation dated June 13, 2012 and registered with MGB-7 on June 27, 2012.                          </t>
    </r>
    <r>
      <rPr>
        <b/>
        <sz val="8"/>
        <rFont val="Arial"/>
        <family val="2"/>
      </rPr>
      <t>JOA cancelled on September 26, 2017 by JOA Evaluation Committee.</t>
    </r>
  </si>
  <si>
    <t>10-11 Wan Sau Yue Bldg., Andres Abellana Ext. Guadalupe, Cebu City</t>
  </si>
  <si>
    <t>PTL Housing Supply and Gen. Merchandise Corp. (Jose Aledanil Orlanes)</t>
  </si>
  <si>
    <t>Endorsed to MGB CO on October 3, 2011</t>
  </si>
  <si>
    <t>Endorsed to MGB CO on March 23, 2011</t>
  </si>
  <si>
    <t>Issued by MGB-CO.
on 07/10/2018. Expiry Date: July 09, 2023
(2nd Renewal)</t>
  </si>
  <si>
    <t>Registered on July 9, 2018.</t>
  </si>
  <si>
    <t>IP000034VII</t>
  </si>
  <si>
    <t>Naga City
Toledo City
Pinamungahan 
San Fernando</t>
  </si>
  <si>
    <t xml:space="preserve">  </t>
  </si>
  <si>
    <t>Mohon II, Tisa, Cebu City</t>
  </si>
  <si>
    <t>EXPA000217VII</t>
  </si>
  <si>
    <t>11/14/2018</t>
  </si>
  <si>
    <t>Alcoy and Boljoon</t>
  </si>
  <si>
    <t>Limestone, Basalt, Silica, Copper, Gold, and other minerals</t>
  </si>
  <si>
    <t>EXPA000218VII</t>
  </si>
  <si>
    <t>Carmen and Catmon</t>
  </si>
  <si>
    <t>Limestone, Rock aggregates, Basalt, Silica, Gold, and other minerals</t>
  </si>
  <si>
    <t>EXPA000219VII</t>
  </si>
  <si>
    <t>EXPA000220VII</t>
  </si>
  <si>
    <t>Ginatilan, Oslob, and Samboan</t>
  </si>
  <si>
    <t>EXPA000221VII</t>
  </si>
  <si>
    <t>Alcoy, and Dalaguete</t>
  </si>
  <si>
    <t>EXPA000222VII</t>
  </si>
  <si>
    <t>Samboan, Santander, and Oslob</t>
  </si>
  <si>
    <t>EXPA000216VII</t>
  </si>
  <si>
    <t>09/19/2018</t>
  </si>
  <si>
    <t>Gold, Silver, Copper, and other minerals</t>
  </si>
  <si>
    <t>EXPA000223VII</t>
  </si>
  <si>
    <t>11/19/2018</t>
  </si>
  <si>
    <t>Marine aggregates and other materials for cement manufacturing</t>
  </si>
  <si>
    <t>EXPA000224VII</t>
  </si>
  <si>
    <t>Limestone, Basalt, and other minerals</t>
  </si>
  <si>
    <t>Sogod, and catmon</t>
  </si>
  <si>
    <t>Binaobao, Bantayan, Cebu</t>
  </si>
  <si>
    <t>EXPA000225VII</t>
  </si>
  <si>
    <t>Malabuyoc, Ginatilan, and Oslob</t>
  </si>
  <si>
    <t>EXPA000226VII</t>
  </si>
  <si>
    <t>EXPA000227VII</t>
  </si>
  <si>
    <t>Ginatilan, Samboan, Santander, Oslob</t>
  </si>
  <si>
    <t>Oslob, and Boljoon.</t>
  </si>
  <si>
    <t xml:space="preserve"> Boljoon, Malabuyoc, and Oslob</t>
  </si>
  <si>
    <t>Returned to MGB7 01/22/2019</t>
  </si>
  <si>
    <t>12/20/2012</t>
  </si>
  <si>
    <t>12/19/2019</t>
  </si>
  <si>
    <t xml:space="preserve">Issued by MGB, CO on 11/20/2018 - Registered on January 15, 2019.
Expiry Date: Novemver 19, 2023
</t>
  </si>
  <si>
    <t>EXPA000228VII</t>
  </si>
  <si>
    <t>02/13/2019</t>
  </si>
  <si>
    <t>Issued by MGB-7. Registered on August 13,2018</t>
  </si>
  <si>
    <t>Ticad, Bantayan, Cebu</t>
  </si>
  <si>
    <t>IPA000092VII</t>
  </si>
  <si>
    <t>for evaluation</t>
  </si>
  <si>
    <t xml:space="preserve">EP-000009VII
</t>
  </si>
  <si>
    <t>Application for renewal filed with MGB-CO on 09/27/2012 (1st renewal)</t>
  </si>
  <si>
    <t xml:space="preserve">EP-VII-OMR-20-2010 </t>
  </si>
  <si>
    <t xml:space="preserve">EP-000015VII </t>
  </si>
  <si>
    <t>EXPA000229VII</t>
  </si>
  <si>
    <t>03/28/2019</t>
  </si>
  <si>
    <t>Sibulan                        Sta. Catalina</t>
  </si>
  <si>
    <t>EXPA000230VII</t>
  </si>
  <si>
    <t>Pamplona, Sibulan,             Sta. Catalina, and Valencia</t>
  </si>
  <si>
    <t>EXPA000231VII</t>
  </si>
  <si>
    <t>EXPA000232VII</t>
  </si>
  <si>
    <t>Sta. Catalina,      Siaton</t>
  </si>
  <si>
    <t>Pamplona,   Siaton</t>
  </si>
  <si>
    <t>Order of Denial issued on July 31, 2018</t>
  </si>
  <si>
    <t>-</t>
  </si>
  <si>
    <t>APSA</t>
  </si>
  <si>
    <t>PARCEL NO.</t>
  </si>
  <si>
    <t>% Ownership of Major Filipino and Foreign Person(s) with Nationality</t>
  </si>
  <si>
    <t>SEQ                         (Integer no. of TENEMENT NO.)</t>
  </si>
  <si>
    <t>TEN TYPE</t>
  </si>
  <si>
    <r>
      <t xml:space="preserve">DATE FILED                          </t>
    </r>
    <r>
      <rPr>
        <sz val="8"/>
        <rFont val="Arial"/>
        <family val="2"/>
      </rPr>
      <t>(mm/dd/yyyy)</t>
    </r>
  </si>
  <si>
    <r>
      <t xml:space="preserve">DATE APPROVED          </t>
    </r>
    <r>
      <rPr>
        <sz val="8"/>
        <rFont val="Arial"/>
        <family val="2"/>
      </rPr>
      <t>(mm/dd/yyyy)</t>
    </r>
  </si>
  <si>
    <t>PROVINCE</t>
  </si>
  <si>
    <t>MUNICIPALITY</t>
  </si>
  <si>
    <t>APPROVED    (T/F)</t>
  </si>
  <si>
    <t>WITHIN MINERAL RES.                        (T/F)</t>
  </si>
  <si>
    <t>Endorsed to Central Office on 04/16/2009</t>
  </si>
  <si>
    <r>
      <t xml:space="preserve">Apo Land and Quarry Corporation
</t>
    </r>
    <r>
      <rPr>
        <i/>
        <sz val="9"/>
        <rFont val="Arial"/>
        <family val="2"/>
      </rPr>
      <t xml:space="preserve">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                   </t>
    </r>
  </si>
  <si>
    <r>
      <t xml:space="preserve">Atlas Consolidated Mining &amp; Development Corporation
</t>
    </r>
    <r>
      <rPr>
        <i/>
        <sz val="9"/>
        <rFont val="Arial"/>
        <family val="2"/>
      </rPr>
      <t>Alfredo C. Ramos - President                                                                          6th Floor, Quad Alpha Centrum, 125 Pioneer St., Mandaluyong City
Tel. Nos.
Cebu Office (Mine Site):
(032) 325-2215/(032) 467-1408
FAX - (032) 467-1288
Manila Office:
(02)635-2387/(02)635-4495
FAX - (02) 635-4495</t>
    </r>
  </si>
  <si>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</si>
  <si>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</si>
  <si>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r>
      <t xml:space="preserve">Alwen Mineral &amp; Industrial Corporation
</t>
    </r>
    <r>
      <rPr>
        <i/>
        <sz val="9"/>
        <rFont val="Arial"/>
        <family val="2"/>
      </rPr>
      <t>Contact Persons:
Henry G. Chua - President
Gregorio Gokee                                                                                                              # 1 P. Zamora St., Mingson Bldg., Cebu City
Tel. # - 254-2472; FAX - 254-4671</t>
    </r>
  </si>
  <si>
    <r>
      <t xml:space="preserve">Alwen Mineral &amp; Industrial Corporation
</t>
    </r>
    <r>
      <rPr>
        <i/>
        <sz val="9"/>
        <rFont val="Arial"/>
        <family val="2"/>
      </rPr>
      <t>Contact Persons:
Henry G. Chua - President
Gregorio Gokee                                                                                                      # 1 P. Zamora St., Mingson Bldg., Cebu City
Tel. # - 254-2472; FAX - 254-4671</t>
    </r>
  </si>
  <si>
    <r>
      <t>Mingson Mining Industries Corporation</t>
    </r>
    <r>
      <rPr>
        <i/>
        <sz val="9"/>
        <rFont val="Arial"/>
        <family val="2"/>
      </rPr>
      <t xml:space="preserve">
Henry G. Chua  - President                                                                                            # 1 P. Zamora St., Mingson Bldg., Cebu City
Tel. # - 254-2472; FAX - 254-4671</t>
    </r>
  </si>
  <si>
    <r>
      <t xml:space="preserve">Atlas Consolidated Mining &amp; Development Corporation
</t>
    </r>
    <r>
      <rPr>
        <i/>
        <sz val="9"/>
        <rFont val="Arial"/>
        <family val="2"/>
      </rPr>
      <t>Alfredo C. Ramos - President                                                                                     7th Floor, Quad Alpha Centrum, 125 Pioneer St., Mandaluyong City
Tel. Nos.
Cebu Office (Mine Site):
(032) 325-2215/(032) 467-1408
FAX - (032) 467-1288
Manila Office:
(02)635-2387/(02)635-4495
FAX - (02) 635-4495</t>
    </r>
  </si>
  <si>
    <r>
      <t>Carmen Copper Corporation (</t>
    </r>
    <r>
      <rPr>
        <i/>
        <sz val="9"/>
        <rFont val="Arial"/>
        <family val="2"/>
      </rPr>
      <t>for 32 mining claims of ACMDC</t>
    </r>
    <r>
      <rPr>
        <sz val="9"/>
        <rFont val="Arial"/>
        <family val="2"/>
      </rPr>
      <t>) and Atlas Consolidated Mining &amp; Development Corporation (</t>
    </r>
    <r>
      <rPr>
        <i/>
        <sz val="9"/>
        <rFont val="Arial"/>
        <family val="2"/>
      </rPr>
      <t>for other mining claims under operating Agreement with ACMDC</t>
    </r>
    <r>
      <rPr>
        <sz val="9"/>
        <rFont val="Arial"/>
        <family val="2"/>
      </rPr>
      <t>)                                                                        6th Floor, Quad Alpha Centrum, 125 Pioneer St., Mandaluyong City
Tel. Nos.
Cebu Office (Mine Site):
(032) 325-2215/(032) 467-1408
FAX - (032) 467-1288
Manila Office:
(02)635-2387/(02)635-4495
FAX - (02) 635-4495</t>
    </r>
  </si>
  <si>
    <r>
      <t xml:space="preserve">Anscor Land Management and Development Corporation represented by Atlas Consolidated Mining &amp; Development Corporation
</t>
    </r>
    <r>
      <rPr>
        <i/>
        <sz val="9"/>
        <rFont val="Arial"/>
        <family val="2"/>
      </rPr>
      <t>Alfredo C. Ramos - President                                                                                6th Floor, Quad Alpha Centrum, 125 Pioneer St., Mandaluyong City
Tel. Nos.
Cebu Office (Mine Site):
(032) 325-2215/(032) 467-1408
FAX - (032) 467-1288
Manila Office:
(02)635-2387/(02)635-4495
FAX - (02) 635-4495</t>
    </r>
  </si>
  <si>
    <r>
      <t xml:space="preserve">Atlas Consolidated Mining &amp; Development Corporation (ACMDC) and other claimants represented by ACMDC
</t>
    </r>
    <r>
      <rPr>
        <i/>
        <sz val="9"/>
        <rFont val="Arial"/>
        <family val="2"/>
      </rPr>
      <t>Alfredo C. Ramos - President                                                                                  6th Floor, Quad Alpha Centrum, 125 Pioneer St., Mandaluyong City
Tel. Nos.
Cebu Office (Mine Site):
(032) 325-2215/(032) 467-1408
FAX - (032) 467-1288
Manila Office:
(02)635-2387/(02)635-4495
FAX - (02) 635-4495</t>
    </r>
  </si>
  <si>
    <r>
      <t xml:space="preserve">Jute Rocks, Inc.
</t>
    </r>
    <r>
      <rPr>
        <i/>
        <sz val="9"/>
        <rFont val="Arial"/>
        <family val="2"/>
      </rPr>
      <t>Willy U. Te - President
Eduardo C. Lopez - Administrative Officer                                                                         11th Floor, Pag-IBIG Fund - WT CORPORATE Tower, Mindanao Ave., Cebu Business Park, Cebu City
Tel. Nos. (032)234-2560; 234-2580
FAX No. (032)232-7465
e-mail: wtajute@skyinet.net</t>
    </r>
  </si>
  <si>
    <t>Consolacion
Liloan
Mandaue City</t>
  </si>
  <si>
    <r>
      <t xml:space="preserve">Philcoal Mineral Resources, Inc.
</t>
    </r>
    <r>
      <rPr>
        <i/>
        <sz val="9"/>
        <rFont val="Arial"/>
        <family val="2"/>
      </rPr>
      <t>Henry G. Chua - President                                                                                                 # 1 P. Zamora St., Mingson Bldg., Cebu City
Tel. # - 254-2472; FAX - 254-4671</t>
    </r>
  </si>
  <si>
    <t>Philcoal Mineral Resources, Inc.
Henry G. Chua - President                                                                                                 # 1 P. Zamora St., Mingson Bldg., Cebu City
Tel. # - 254-2472; FAX - 254-4671</t>
  </si>
  <si>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</si>
  <si>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t>Mingson Mining Industries Corporation
Henry G. Chua  - President                                                                                            # 1 P. Zamora St., Mingson Bldg., Cebu City
Tel. # - 254-2472; FAX - 254-4671</t>
  </si>
  <si>
    <r>
      <t xml:space="preserve">Johver Minerals, Inc.
</t>
    </r>
    <r>
      <rPr>
        <i/>
        <sz val="9"/>
        <rFont val="Arial"/>
        <family val="2"/>
      </rPr>
      <t>Johriel Panganiban - President                                                                                                       3rd Flr., Johver Bldg., # 23 President's Ave., B. F. Commercial Plaza, B.F. Homes, Parañaque City, Metro Manila
Tel No. - 842-6339 TELEFAX - 842-6441
E-mail address - Johver@pldtdsl.net</t>
    </r>
  </si>
  <si>
    <r>
      <t xml:space="preserve">Citadel Mining Corporation
</t>
    </r>
    <r>
      <rPr>
        <i/>
        <sz val="9"/>
        <rFont val="Arial"/>
        <family val="2"/>
      </rPr>
      <t>Mr. Mark Y. Yu - President                                                                                                         8/F Metrobank Plaza Bldg., Osmeña Blvd., Cebu City
and
7R Duterte St., Banawa
Cebu City 
Tel. No. - 254-6193; 254-5009 
FAX No. - (032)255-3397</t>
    </r>
  </si>
  <si>
    <r>
      <t xml:space="preserve">Asturias Industries, Inc. (formerly Asturias Chemical Industries, Inc.)
</t>
    </r>
    <r>
      <rPr>
        <i/>
        <sz val="9"/>
        <rFont val="Arial"/>
        <family val="2"/>
      </rPr>
      <t>Antonino E. Buenaventura
President                                                                                                                                       c/o Ms. Mags Gaticales
No. 153, EDSA, Mandaluyong City
Tel. No. - (632)7236076</t>
    </r>
  </si>
  <si>
    <t>Chua, Henry G.                                                                                                                       No. 11 P. Zamora Street, Mingson Bldg., Cebu City</t>
  </si>
  <si>
    <r>
      <t>Atlas Consolidated Mining &amp; Development Corporation (</t>
    </r>
    <r>
      <rPr>
        <i/>
        <sz val="9"/>
        <rFont val="Arial"/>
        <family val="2"/>
      </rPr>
      <t>Representative of various mining claimants</t>
    </r>
    <r>
      <rPr>
        <sz val="9"/>
        <rFont val="Arial"/>
        <family val="2"/>
      </rPr>
      <t xml:space="preserve">)
</t>
    </r>
    <r>
      <rPr>
        <i/>
        <sz val="9"/>
        <rFont val="Arial"/>
        <family val="2"/>
      </rPr>
      <t>Alfredo C. Ramos - President                                                                                                    6th Floor, Quad Alpha Centrum, 125 Pioneer St., Mandaluyong City
Tel. Nos.
Cebu Office (Mine Site):
(032) 325-2215/(032) 467-1408
FAX - (032) 467-1288
Manila Office:
(02)635-2387/(02)635-4495
FAX - (02) 635-4495</t>
    </r>
  </si>
  <si>
    <r>
      <t xml:space="preserve">Mingson Agro-Urban Development Corporation
</t>
    </r>
    <r>
      <rPr>
        <i/>
        <sz val="9"/>
        <rFont val="Arial"/>
        <family val="2"/>
      </rPr>
      <t>Henry G. Chua - President                                                                                                Mingson Bldg., # 1 P. Zamora St., Cebu City
Tel. # - 254-2472; FAX - 254-4671</t>
    </r>
  </si>
  <si>
    <t>Mingson Agro-Urban Development Corporation
Henry G. Chua - President                                                                                                Mingson Bldg., # 1 P. Zamora St., Cebu City
Tel. # - 254-2472; FAX - 254-4671</t>
  </si>
  <si>
    <r>
      <t xml:space="preserve">Johver Minerals, Inc.
</t>
    </r>
    <r>
      <rPr>
        <i/>
        <sz val="9"/>
        <rFont val="Arial"/>
        <family val="2"/>
      </rPr>
      <t>Mr. Johriel S. Panganiban
President                                                                                                                           3rd Flr., Johver Bldg., # 23 President's Ave., B. F. Commercial Plaza, B.F. Homes, Parañaque City, Metro Manila
Tel No. - 842-6339 TELEFAX - 842-6441
E-mail address - Johver@pldtdsl.net</t>
    </r>
  </si>
  <si>
    <r>
      <t xml:space="preserve">Alwen Mineral &amp; Industrial Corporation
</t>
    </r>
    <r>
      <rPr>
        <i/>
        <sz val="9"/>
        <rFont val="Arial"/>
        <family val="2"/>
      </rPr>
      <t>Contact Persons:
Henry G. Chua - President
Gregorio Gokee                                                                                                                    Mingson Bldg., # 1 P. Zamora St., Cebu City
Tel. # - 254-2472; FAX - 254-4671</t>
    </r>
  </si>
  <si>
    <t>Go, Willy                                                                                                                                    88 N. Bacalso Avenue Extension, Cogon, Pardo, Cebu City
Tel. No. 032-4163992
FAX No. - 032-4163991</t>
  </si>
  <si>
    <r>
      <t xml:space="preserve">Southern Mineral Cement Corp.
</t>
    </r>
    <r>
      <rPr>
        <i/>
        <sz val="9"/>
        <rFont val="Arial"/>
        <family val="2"/>
      </rPr>
      <t>Manny S. Teng - President                                                                                                     c/o Ms. Mags Gaticales
No. 153, EDSA, Mandaluyong City
Tel. No. - (632)7236076</t>
    </r>
  </si>
  <si>
    <r>
      <t xml:space="preserve">Robust Cement &amp; Mining Corporation
</t>
    </r>
    <r>
      <rPr>
        <i/>
        <sz val="9"/>
        <rFont val="Arial"/>
        <family val="2"/>
      </rPr>
      <t>Benjamin O. Falaria - Corp. Secretary/Director                                                                          c/o Ms. Mags Gaticales
No. 153, EDSA, Mandaluyong City
Tel. No. - (632)7236076</t>
    </r>
  </si>
  <si>
    <t>Robust Cement &amp; Mining Corporation
Benjamin O. Falaria - Corp. Secretary/Director                                                                          c/o Ms. Mags Gaticales
No. 153, EDSA, Mandaluyong City
Tel. No. - (632)7236076</t>
  </si>
  <si>
    <r>
      <t xml:space="preserve">Iraq Mining Corporation
</t>
    </r>
    <r>
      <rPr>
        <i/>
        <sz val="9"/>
        <rFont val="Arial"/>
        <family val="2"/>
      </rPr>
      <t xml:space="preserve">Ms. Mags Gaticales                                                                                           c/o Ms. Mags Gaticales
No. 153, EDSA, Mandaluyong City
Tel. No. - (632)7236076                                                                                             </t>
    </r>
  </si>
  <si>
    <t xml:space="preserve">Iraq Mining Corporation
Ms. Mags Gaticales                                                                                           c/o Ms. Mags Gaticales
No. 153, EDSA, Mandaluyong City
Tel. No. - (632)7236076                                            </t>
  </si>
  <si>
    <t>Muntuerto, Jr., Anastacio                                                                                                  8D Nichols Road, Guadalupe, Cebu City</t>
  </si>
  <si>
    <r>
      <t xml:space="preserve">Jute Rocks, Inc.
</t>
    </r>
    <r>
      <rPr>
        <i/>
        <sz val="9"/>
        <rFont val="Arial"/>
        <family val="2"/>
      </rPr>
      <t>Willy U. Te - President
Eduardo C. Lopez - Administrative Officer                                                                                               11th Floor, Pag-IBIG Fund - WT CORPORATE Tower, Mindanao Ave., Cebu Business Park, Cebu City
Tel. Nos. (032)234-2560; 234-2580
FAX No. (032)232-7465
e-mail: wtajute@skyinet.net</t>
    </r>
  </si>
  <si>
    <r>
      <t xml:space="preserve">Isla Mineral Producers, Inc.
</t>
    </r>
    <r>
      <rPr>
        <i/>
        <sz val="9"/>
        <rFont val="Arial"/>
        <family val="2"/>
      </rPr>
      <t>Mr. Enrique Benedicto - Chairman
Winifride C. Saniel
Project Manager                                                                                                               Doña Emilia Benedicto Bldg., 7-E Benedicto St., Cebu City                                 Tel. No. - 2553200; FAX No. - 2558200</t>
    </r>
  </si>
  <si>
    <r>
      <t xml:space="preserve">Bayan Cement Producers Corporation
</t>
    </r>
    <r>
      <rPr>
        <i/>
        <sz val="8"/>
        <rFont val="Arial"/>
        <family val="2"/>
      </rPr>
      <t>Benedict T. Benedicto - Vice President</t>
    </r>
    <r>
      <rPr>
        <sz val="9"/>
        <rFont val="Arial"/>
        <family val="2"/>
      </rPr>
      <t xml:space="preserve">
</t>
    </r>
    <r>
      <rPr>
        <i/>
        <sz val="9"/>
        <rFont val="Arial"/>
        <family val="2"/>
      </rPr>
      <t>Winifride C. Saniel
Project Manager                                                                                                              Doña Emilia Benedicto Bldg., 7-E Benedicto St., Cebu City                             Tel. No. - 2553200; FAX No. - 2558200</t>
    </r>
  </si>
  <si>
    <r>
      <t xml:space="preserve">Isla Mineral Producers, Inc.
</t>
    </r>
    <r>
      <rPr>
        <i/>
        <sz val="9"/>
        <rFont val="Arial"/>
        <family val="2"/>
      </rPr>
      <t>Mr. Enrique Benedicto - Chairman
Winifride C. Saniel
Project Manager                                                                                                                         Doña Emilia Benedicto Bldg., 7-E Benedicto St., Cebu City                                    Tel. No. - 2553200; FAX No. - 2558200</t>
    </r>
  </si>
  <si>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</si>
  <si>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t>Republic Cement &amp; Building Materials, Inc.(formerly Lafarge Republic, Inc. )                                                                                                                  Head Office:
25th Floor, The Salcedo Tower
169 de la Costa St., Salcedo Village, Makati City 1227 Philippines
Tel. Nos. - (632)885-4599 (632)238-9881</t>
  </si>
  <si>
    <t>Pintor, Reuel                                                                                                                   Gumamela Street, St. Jude Acres Subdivision, Bulacao, Cebu City</t>
  </si>
  <si>
    <t>Dayon, Herminia                                                                                                                # 14 King's Road North, Doña Rita Village, Banilad, Cebu City
Tel. # - (032) 253-6171/255-7039</t>
  </si>
  <si>
    <t>Castillo, Robert B.                                                                                                               IPI Compound, Juan Luna Ave., Mabolo, Cebu City
Tel. # - 231-2685</t>
  </si>
  <si>
    <t>Pintor, Reuel                                                                                                                              Gumamela St., St. Jude Acres Subdivision, Bulacao, Cebu City</t>
  </si>
  <si>
    <t>Chua, Wendell G.                                                                                                                    # 1 P. Zamora St., Mingson Bldg., Cebu City
Tel. # - 254-2472; FAX - 254-4671</t>
  </si>
  <si>
    <r>
      <t xml:space="preserve">Balamban Concrete Aggregates &amp; Construction, Inc.
</t>
    </r>
    <r>
      <rPr>
        <i/>
        <sz val="9"/>
        <rFont val="Arial"/>
        <family val="2"/>
      </rPr>
      <t>Ms. Luzviminda T. Dulang - President                                                                             Tanghaligue, Talibon, Bohol
Tel. Nos. - (038)515-0591; (032)418-2028</t>
    </r>
  </si>
  <si>
    <r>
      <t xml:space="preserve">Kimhee Realty Corporation
</t>
    </r>
    <r>
      <rPr>
        <i/>
        <sz val="9"/>
        <rFont val="Arial"/>
        <family val="2"/>
      </rPr>
      <t>Oscar H. Chua - President                                                                                           Subangdaku, Mandaue City 6014, Cebu
TELEFAX  - 346-1589</t>
    </r>
  </si>
  <si>
    <t>Balamban Concrete Aggregates &amp; Construction, Inc.
Ms. Luzviminda T. Dulang - President                                                                             Tanghaligue, Talibon, Bohol
Tel. Nos. - (038)515-0591; (032)418-2028</t>
  </si>
  <si>
    <t>Kimhee Realty Corporation
Oscar H. Chua - President                                                                                           Subangdaku, Mandaue City 6014, Cebu
TELEFAX  - 346-1589</t>
  </si>
  <si>
    <r>
      <t xml:space="preserve">Kimhee Realty Corporation
</t>
    </r>
    <r>
      <rPr>
        <i/>
        <sz val="9"/>
        <rFont val="Arial"/>
        <family val="2"/>
      </rPr>
      <t>Oscar H. Chua - President                                                                                                             S. E. Jayme St., Pakna-an, Mandaue City 6014, Cebu
Contact No. (032)344-4270 TELEFAX  - 346-1589</t>
    </r>
  </si>
  <si>
    <t>Lhuillier, Michel                                                                                                                 1082-J, Panis Street, Kalubihan, Talamban, Cebu City</t>
  </si>
  <si>
    <t>Chua, Henry G.                                                                                                                     Mingson Bldg., # 1 P. Zamora St., Cebu City
Tel. # - 254-2472; FAX - 254-4671</t>
  </si>
  <si>
    <r>
      <t xml:space="preserve">Kimhee Realty Corporation
</t>
    </r>
    <r>
      <rPr>
        <i/>
        <sz val="9"/>
        <rFont val="Arial"/>
        <family val="2"/>
      </rPr>
      <t>Oscar H. Chua - President                                                                                             S. E. Jayme St., Pakna-an, Mandaue City 6014, Cebu
Contact No. (032)344-4270 TELEFAX  - 346-1589</t>
    </r>
  </si>
  <si>
    <t xml:space="preserve">Cordova
Lapulapu City
</t>
  </si>
  <si>
    <r>
      <t xml:space="preserve">Hench Mining Services Development Corporation
</t>
    </r>
    <r>
      <rPr>
        <i/>
        <sz val="9"/>
        <rFont val="Arial"/>
        <family val="2"/>
      </rPr>
      <t>Henry Chua - President                                                                                                           Mingson Bldg., # 1 P. Zamora St., Cebu City
Tel. # - 254-2472; FAX - 254-4671</t>
    </r>
  </si>
  <si>
    <t>Pintor, Reuel                                                                                                                       Gumamela St., St. Jude Acres Subdivision, Bulacao, Cebu City</t>
  </si>
  <si>
    <r>
      <t xml:space="preserve">Kimhee Realty Corporation
</t>
    </r>
    <r>
      <rPr>
        <i/>
        <sz val="9"/>
        <rFont val="Arial"/>
        <family val="2"/>
      </rPr>
      <t>Oscar H. Chua - President                                                                                            S. E. Jayme St., Pakna-an, Mandaue City 6014, Cebu
Contact No. (032)344-4270 TELEFAX  - 346-1589</t>
    </r>
  </si>
  <si>
    <t>Abear, Gabriel F.                                                                                                              Rm. 312, A. Geson Bldg., D. Jakosalem St., Cebu City
Tel. No. - (032)255-4606</t>
  </si>
  <si>
    <r>
      <t xml:space="preserve">Kimhee Realty Corporation
</t>
    </r>
    <r>
      <rPr>
        <i/>
        <sz val="9"/>
        <rFont val="Arial"/>
        <family val="2"/>
      </rPr>
      <t>Oscar H. Chua - President                                                                                              S. E. Jayme St., Pakna-an, Mandaue City 6014, Cebu
Contact No. (032)344-4270 TELEFAX  - 346-1589</t>
    </r>
  </si>
  <si>
    <t>Hench Mining Services Development Corporation
Henry Chua - President                                                                                                           Mingson Bldg., # 1 P. Zamora St., Cebu City
Tel. # - 254-2472; FAX - 254-4671</t>
  </si>
  <si>
    <t>Minglanilla
Naga City</t>
  </si>
  <si>
    <r>
      <t xml:space="preserve">Grandcem, Inc.
</t>
    </r>
    <r>
      <rPr>
        <i/>
        <sz val="9"/>
        <rFont val="Arial"/>
        <family val="2"/>
      </rPr>
      <t>Grand T. Benedicto - President                                                                                               Doña Emilia Bldg., 7-E Benedicto St., Cebu City                                              Tel. No. - 2553200; FAX No. - 2558200</t>
    </r>
  </si>
  <si>
    <r>
      <t xml:space="preserve">Meteorite Materials Mining Corporation
</t>
    </r>
    <r>
      <rPr>
        <i/>
        <sz val="9"/>
        <rFont val="Arial"/>
        <family val="2"/>
      </rPr>
      <t>Tan Kee Lean - Chairman/ President                                                                       Rm. 102, Mezzanine Floor, Yusing Development Corp. Bldg., 105 F. Ramos St., Cebu City
Contact No. (032)254-1129</t>
    </r>
  </si>
  <si>
    <t>Candijay
Guindulman
Anda</t>
  </si>
  <si>
    <t>Garcia-Hernandez
Valencia
Jagna</t>
  </si>
  <si>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</si>
  <si>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r>
      <t xml:space="preserve">Alwen Mineral &amp; Industrial Corporation
</t>
    </r>
    <r>
      <rPr>
        <i/>
        <sz val="9"/>
        <rFont val="Arial"/>
        <family val="2"/>
      </rPr>
      <t>Contact Persons:
Henry G. Chua - President
Gregorio Gokee                                                                                                                      # 1 P. Zamora St., Mingson Bldg., Cebu City
Tel. # - 254-2472; FAX - 254-4671</t>
    </r>
  </si>
  <si>
    <r>
      <t xml:space="preserve">Philcoal Mineral Resources, Inc.
</t>
    </r>
    <r>
      <rPr>
        <i/>
        <sz val="9"/>
        <rFont val="Arial"/>
        <family val="2"/>
      </rPr>
      <t>Henry G. Chua - President                                                                                            # 1 P. Zamora St., Mingson Bldg., Cebu City
Tel. # - 254-2472; FAX - 254-4671</t>
    </r>
  </si>
  <si>
    <t>Philcoal Mineral Resources, Inc.
Henry G. Chua - President                                                                                            # 1 P. Zamora St., Mingson Bldg., Cebu City
Tel. # - 254-2472; FAX - 254-4671</t>
  </si>
  <si>
    <t>Danao City
Carmen</t>
  </si>
  <si>
    <r>
      <t>Mingson Mining Industries Corporation</t>
    </r>
    <r>
      <rPr>
        <i/>
        <sz val="9"/>
        <rFont val="Arial"/>
        <family val="2"/>
      </rPr>
      <t xml:space="preserve">
Henry G. Chua  - President                                                                                         # 1 P. Zamora St., Mingson Bldg., Cebu City
Tel. # - 254-2472; FAX - 254-4671</t>
    </r>
  </si>
  <si>
    <r>
      <t xml:space="preserve">Jute Rocks, Inc.
</t>
    </r>
    <r>
      <rPr>
        <i/>
        <sz val="9"/>
        <rFont val="Arial"/>
        <family val="2"/>
      </rPr>
      <t>Willy U. Te - President
Eduardo C. Lopez - Administrative Officer                                                                    11th Floor, Pag-IBIG Fund - WT CORPORATE Tower, Mindanao Ave., Cebu Business Park, Cebu City
Tel. Nos. (032)234-2560; 234-2580
FAX No. (032)232-7465
e-mail: wtajute@skyinet.net</t>
    </r>
  </si>
  <si>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</si>
  <si>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r>
      <t xml:space="preserve">Iraq Mining Corporation
</t>
    </r>
    <r>
      <rPr>
        <i/>
        <sz val="9"/>
        <rFont val="Arial"/>
        <family val="2"/>
      </rPr>
      <t>Vicente Chua - President                                                                                                 c/o Ms. Mags Gaticales
No. 153, EDSA, Mandaluyong City
Tel. No. - (632)7236076</t>
    </r>
  </si>
  <si>
    <r>
      <t xml:space="preserve">Iraq Mining Corporation
</t>
    </r>
    <r>
      <rPr>
        <i/>
        <sz val="9"/>
        <rFont val="Arial"/>
        <family val="2"/>
      </rPr>
      <t>Mr. Vicente Chua - President                                                                                             c/o Ms. Mags Gaticales
No. 153, EDSA, Mandaluyong City
Tel. No. - (632)7236076</t>
    </r>
  </si>
  <si>
    <t>Alcoy
Dalaguete</t>
  </si>
  <si>
    <r>
      <t xml:space="preserve">Hench Mining Services Development Corporation
</t>
    </r>
    <r>
      <rPr>
        <i/>
        <sz val="9"/>
        <rFont val="Arial"/>
        <family val="2"/>
      </rPr>
      <t>Henry Chua - President                                                                                                      Mingson Bldg., # 1 P. Zamora St., Cebu City
Tel. # - 254-2472; FAX - 254-4671</t>
    </r>
  </si>
  <si>
    <r>
      <t xml:space="preserve">Cebu Ore Mining &amp; Mineral Resource Corporation
</t>
    </r>
    <r>
      <rPr>
        <i/>
        <sz val="9"/>
        <rFont val="Arial"/>
        <family val="2"/>
      </rPr>
      <t>Benito R. Aratea, Sr. - President                                                                                              415 Countryside Village
Lipata, Minglanilla, Cebu 6046
Contact Nos.:
Tel. No.: (032) 490-0306
Cel No.:  0917-4308033
E-mail address - CebuOre_GBA@yahoo.com.ph</t>
    </r>
  </si>
  <si>
    <r>
      <t xml:space="preserve">Tantrade Corporation
</t>
    </r>
    <r>
      <rPr>
        <i/>
        <sz val="9"/>
        <rFont val="Arial"/>
        <family val="2"/>
      </rPr>
      <t>Restituto Tan - President                                                                                                     43-A C. Gallares St., Tagbilaran City
Tel. # - 411-3032; 411-3033; 411-3231
FAX - (038)411-3350</t>
    </r>
  </si>
  <si>
    <t>Tan, Restituto                                                                                                                       43-A C. Gallares St., Tagbilaran City
Tel. # - 411-3032; 411-3033; 411-3231
FAX - (038)411-3350</t>
  </si>
  <si>
    <r>
      <t xml:space="preserve">Far East Cement Corporation
</t>
    </r>
    <r>
      <rPr>
        <i/>
        <sz val="9"/>
        <rFont val="Arial"/>
        <family val="2"/>
      </rPr>
      <t>Mario K. Surio - President                                                                                                   c/o Ms. Mags Gaticales
No. 153, EDSA, Mandaluyong City
Tel. No. - (632)7236076</t>
    </r>
  </si>
  <si>
    <t>Tantrade Corporation
Restituto Tan - President                                                                                                     43-A C. Gallares St., Tagbilaran City
Tel. # - 411-3032; 411-3033; 411-3231
FAX - (038)411-3350</t>
  </si>
  <si>
    <t>Far East Cement Corporation
Mario K. Surio - President                                                                                                   c/o Ms. Mags Gaticales
No. 153, EDSA, Mandaluyong City
Tel. No. - (632)7236076</t>
  </si>
  <si>
    <r>
      <t xml:space="preserve">Mingson Agro-Urban Development Corporation
</t>
    </r>
    <r>
      <rPr>
        <i/>
        <sz val="9"/>
        <rFont val="Arial"/>
        <family val="2"/>
      </rPr>
      <t>Henry G. Chua - President                                                                                               Mingson Bldg., # 1 P. Zamora St., Cebu City
Tel. # - 254-2472; FAX - 254-4671</t>
    </r>
  </si>
  <si>
    <t>Albuquerque
Loay</t>
  </si>
  <si>
    <r>
      <t xml:space="preserve">Evercrest Cement &amp; Mining Corporation
</t>
    </r>
    <r>
      <rPr>
        <i/>
        <sz val="9"/>
        <rFont val="Arial"/>
        <family val="2"/>
      </rPr>
      <t>Benjamin Fallaria - President                                                                                       2931 Rd., Obrero, Pandacan, Metro Manila</t>
    </r>
  </si>
  <si>
    <r>
      <t xml:space="preserve">Royal Cement &amp; Mining Corporation
</t>
    </r>
    <r>
      <rPr>
        <i/>
        <sz val="9"/>
        <rFont val="Arial"/>
        <family val="2"/>
      </rPr>
      <t>Orville Villano - President                                                                                              c/o Ms. Mags Gaticales
No. 153, EDSA, Mandaluyong City
Tel. No. - (632)7236076</t>
    </r>
  </si>
  <si>
    <t>Dumanjug
Ronda
Barili</t>
  </si>
  <si>
    <t>Pintor, Reuel                                                                                                                    Gumamela St., St. Jude Acres Subdivision, Bulacao, Cebu City</t>
  </si>
  <si>
    <r>
      <t xml:space="preserve">Philcoal Mineral Resources, Inc.
</t>
    </r>
    <r>
      <rPr>
        <i/>
        <sz val="9"/>
        <rFont val="Arial"/>
        <family val="2"/>
      </rPr>
      <t>Henry G. Chua - President                                                                                         # 1 P. Zamora St., Mingson Bldg., Cebu City
Tel. # - 254-2472; FAX - 254-4671</t>
    </r>
  </si>
  <si>
    <r>
      <t xml:space="preserve">Celico Mining &amp; Development Corporation
</t>
    </r>
    <r>
      <rPr>
        <i/>
        <sz val="9"/>
        <rFont val="Arial"/>
        <family val="2"/>
      </rPr>
      <t>Nelson Bataluna - Chairman                                                                                              # 1 Imus St., Cebu City</t>
    </r>
  </si>
  <si>
    <r>
      <t xml:space="preserve">Oriental Hyundai Quarry and Development Corporation
</t>
    </r>
    <r>
      <rPr>
        <i/>
        <sz val="9"/>
        <rFont val="Arial"/>
        <family val="2"/>
      </rPr>
      <t>Enrique D. Rojas - President                                                                                             c/o Hyundai Engineering, Orbit St., Bel-Air, Makati City</t>
    </r>
  </si>
  <si>
    <t>Cebu City
Consolacion
Liloan</t>
  </si>
  <si>
    <r>
      <t xml:space="preserve">Philippine Mining Development Corporation (PMDC) and
Mabuhay Filcement, Inc. (Operator)
</t>
    </r>
    <r>
      <rPr>
        <i/>
        <sz val="9"/>
        <rFont val="Arial"/>
        <family val="2"/>
      </rPr>
      <t>Enrique L. Benedicto
Chairman                                                                                                                         Doña Emilia Benedicto Building, No. 7 E. Benedicto Street, Cebu City
Tel. No. - 255-3200; FAX No. - 255-8200</t>
    </r>
  </si>
  <si>
    <r>
      <t xml:space="preserve">Philippine Mining Development Corporation (PMDC) and
Century Peak Corporation (Operator)
</t>
    </r>
    <r>
      <rPr>
        <i/>
        <sz val="9"/>
        <rFont val="Arial"/>
        <family val="2"/>
      </rPr>
      <t>David L. Wuson - Contact Person                                                                                         1403 and 1404 Equitable Bank Tower Condominium, 8751 Paseo de Roxas Avenue, Salcedo Village, Makati City
Trunkline No. - (+632)856-0999
Facsimile No. - (+632)856-4844</t>
    </r>
  </si>
  <si>
    <r>
      <t xml:space="preserve">Philippine Mining Development Corporation (PMDC) and
Century Peak Corporation (Operator)
</t>
    </r>
    <r>
      <rPr>
        <i/>
        <sz val="9"/>
        <rFont val="Arial"/>
        <family val="2"/>
      </rPr>
      <t>David L. Wuson - Contact Person                                                                                   1403 and 1404 Equitable Bank Tower Condominium, 8751 Paseo de Roxas Avenue, Salcedo Village, Makati City
Trunkline No. - (+632)856-0999
Facsimile No. - (+632)856-4844</t>
    </r>
  </si>
  <si>
    <r>
      <t xml:space="preserve">Philippine Mining Development Corporation (PMDC)
</t>
    </r>
    <r>
      <rPr>
        <i/>
        <sz val="9"/>
        <rFont val="Arial"/>
        <family val="2"/>
      </rPr>
      <t>Atty. Lito A. Mondragon  - President and CEO                                                                          Unit 2904-B, Philippine Stock Exchange West Tower, Exchange Road, Ortigas Center, Pasig City
Tel No. - 7061629 to 38
Telefax - 7061630 to 31
Email - info@pmdc.com.ph</t>
    </r>
  </si>
  <si>
    <r>
      <t xml:space="preserve">Philippine Mining Development Corporation (PMDC)
</t>
    </r>
    <r>
      <rPr>
        <i/>
        <sz val="9"/>
        <rFont val="Arial"/>
        <family val="2"/>
      </rPr>
      <t>Atty. Lito A. Mondragon  - President and CEO                                                                     Unit 2904-B, Philippine Stock Exchange West Tower, Exchange Road, Ortigas Center, Pasig City
Tel No. - 7061629 to 38
Telefax - 7061630 to 31
Email - info@pmdc.com.ph</t>
    </r>
  </si>
  <si>
    <r>
      <t xml:space="preserve">Ibalong Resources &amp; Development Corp.
</t>
    </r>
    <r>
      <rPr>
        <i/>
        <sz val="9"/>
        <rFont val="Arial"/>
        <family val="2"/>
      </rPr>
      <t>Juang Ben Lun - President                                                                                                                 Palanog, Camalig
Albay 4502
Tel. No. - (052) 484-1322
FAX No. - (052) 484-1355</t>
    </r>
  </si>
  <si>
    <r>
      <t xml:space="preserve">Globus Chemical &amp; Cement Corporation
</t>
    </r>
    <r>
      <rPr>
        <i/>
        <sz val="9"/>
        <rFont val="Arial"/>
        <family val="2"/>
      </rPr>
      <t>Lope L. Leonio - President                                                                                               8 Trece Martires, Alabang Hills Village, Muntinlupa, Metro Manila 1770</t>
    </r>
  </si>
  <si>
    <r>
      <t xml:space="preserve">Fortune Cement Corporation
</t>
    </r>
    <r>
      <rPr>
        <i/>
        <sz val="9"/>
        <rFont val="Arial"/>
        <family val="2"/>
      </rPr>
      <t>Richard L. Sebastian
General Manager                                                                                                                    2/F BPI Paseo de Roxas Condominium, 8753 Paseo de Roxas, Salcedo Village, Makati City
Tel. # - 815-9121 to 28</t>
    </r>
  </si>
  <si>
    <t>Castillo, Sixto                                                                                                                      Beverly Hills, Lahug, Cebu City</t>
  </si>
  <si>
    <t>Go, Wilhelm                                                                                                                           55-1, V. Rama Ave., cor. South Expressway, Cebu City</t>
  </si>
  <si>
    <t>Go, Willy                                                                                                                                     55-1, V. Rama Ave., cor. South Expressway, Cebu City</t>
  </si>
  <si>
    <t>Benedicto, Enrique                                                                                                                 c/o Grand Cement Manufacturing Corp.
5F Insular Life Bldg., Gorordo cor. Gen. Maxilom Aves., Cebu City
Tel. # - 231-5333</t>
  </si>
  <si>
    <r>
      <t xml:space="preserve">Mabuhay Filcement, Inc.
</t>
    </r>
    <r>
      <rPr>
        <i/>
        <sz val="9"/>
        <rFont val="Arial"/>
        <family val="2"/>
      </rPr>
      <t>Enrique L. Benedicto -
Chairman                                                                                                                            Doña Emilia Benedicto Building, No. 7 E. Benedicto Street, Cebu City
Tel. No. - 255-3200
FAX No. - 255-8200</t>
    </r>
  </si>
  <si>
    <r>
      <t xml:space="preserve">Argao Mining &amp; Development Corporation
</t>
    </r>
    <r>
      <rPr>
        <i/>
        <sz val="9"/>
        <rFont val="Arial"/>
        <family val="2"/>
      </rPr>
      <t>Antonio V. A. Garcia - President                                                                                          3rd Floor, Room 17, Mercedes Building, Corner Isagani and Ibarra Streets, Cebu City</t>
    </r>
  </si>
  <si>
    <r>
      <t xml:space="preserve">Apo Land and Quarry Corporation
</t>
    </r>
    <r>
      <rPr>
        <i/>
        <sz val="9"/>
        <rFont val="Arial"/>
        <family val="2"/>
      </rPr>
      <t>Mr. Paul Vincent Arcenas - President
Contact Person: Atty. Elvira C. Oquendo - Corporate Secretary and Legal Director
Mr. Gery L. Rota - Operations Manager (Cebu)                                                              25th Floor, Petron Mega Plaza
358 Sen. Gil Puyat Ave., Makati City
Cebu Office:
Tinaan, Naga, Cebu
Contact Nos.:
(032)273-3300 to 09
FAX No. - (032)273-9372
Manila Office:
(632)849-3754; FAX No. - (632)849-3580</t>
    </r>
  </si>
  <si>
    <t>Apo Cement Corporation
Contact Person:
Janette Virata Sevilla - Corporate Secretary and Legal Director                                                          25th Floor, Petron Mega Plaza
358 Sen. Gil Puyat Ave., Makati City
Cebu Office:
Tinaan, Naga, Cebu
Contact Nos.:
(032)273-3300 to 09
FAX No. - (032)273-9372
Manila Office:
(632)849-3754; FAX No. - (632)849-3580</t>
  </si>
  <si>
    <r>
      <t xml:space="preserve">Anseca Development Corporation
</t>
    </r>
    <r>
      <rPr>
        <i/>
        <sz val="9"/>
        <rFont val="Arial"/>
        <family val="2"/>
      </rPr>
      <t>Segundino M. Selma, Jr. - President                                                                                     4658 Tiber St., Minglanilla, Cebu
Tel. # - 96851; 96647
Cell No. - (0912)5010367</t>
    </r>
  </si>
  <si>
    <t>Heirs of Rosa Go
Mr. Willy T. Go - Attorney-in-fact                                                                                       88 N. Bacalso Extension, Cogon, Pardo, Cebu City</t>
  </si>
  <si>
    <r>
      <t>Mingson Mining Industries Corporation</t>
    </r>
    <r>
      <rPr>
        <i/>
        <sz val="9"/>
        <rFont val="Arial"/>
        <family val="2"/>
      </rPr>
      <t xml:space="preserve">
Henry G. Chua  - President                                                                                                  # 1 P. Zamora St., Mingson Bldg., Cebu City
Tel. # - 254-2472; FAX - 254-4671</t>
    </r>
  </si>
  <si>
    <r>
      <t xml:space="preserve">Cebu Universal Traders
</t>
    </r>
    <r>
      <rPr>
        <i/>
        <sz val="9"/>
        <rFont val="Arial"/>
        <family val="2"/>
      </rPr>
      <t>Domingo Chua - Proprietor                                                                                               # 1 P. Zamora St., Mingson Bldg., Cebu City
Tel. # - 254-2472; FAX - 254-4671</t>
    </r>
  </si>
  <si>
    <r>
      <t xml:space="preserve">Maruja Mining Co.
</t>
    </r>
    <r>
      <rPr>
        <i/>
        <sz val="9"/>
        <rFont val="Arial"/>
        <family val="2"/>
      </rPr>
      <t>Estarlita Ang Israel - President                                                                                           Balintawak, Talibon, Bohol</t>
    </r>
  </si>
  <si>
    <r>
      <t>Mingson Mining Industries Corporation</t>
    </r>
    <r>
      <rPr>
        <i/>
        <sz val="9"/>
        <rFont val="Arial"/>
        <family val="2"/>
      </rPr>
      <t xml:space="preserve">
Henry G. Chua  - President                                                                                              # 1 P. Zamora St., Mingson Bldg., Cebu City
Tel. # - 254-2472; FAX - 254-4671</t>
    </r>
  </si>
  <si>
    <r>
      <t xml:space="preserve">Talibon Mining and Development Corporation
</t>
    </r>
    <r>
      <rPr>
        <i/>
        <sz val="9"/>
        <rFont val="Arial"/>
        <family val="2"/>
      </rPr>
      <t>Leo Cleto A. Gamolo - President                                                                                      The Penthouse, Prince Bldg., 117 Rada St., Legaspi Village, Makati City
Tel. # - 894-0468; 815-0612</t>
    </r>
  </si>
  <si>
    <r>
      <t xml:space="preserve">Masanagon Mining Development Corporation
</t>
    </r>
    <r>
      <rPr>
        <i/>
        <sz val="9"/>
        <rFont val="Arial"/>
        <family val="2"/>
      </rPr>
      <t>Delfin V. Nacua - President                                                                                                Rm. 203, , G. K. Chua Bldg., Sanciangko St., Cebu City</t>
    </r>
  </si>
  <si>
    <r>
      <t xml:space="preserve">Nelzen Development Corporation
</t>
    </r>
    <r>
      <rPr>
        <i/>
        <sz val="9"/>
        <rFont val="Arial"/>
        <family val="2"/>
      </rPr>
      <t>Charles Nelson T. Uy - President                                                                                           14 J. Llorente Street., Cebu City
Tel. No. - (032) 255-4827
FAX No. - (032) 253-0815</t>
    </r>
  </si>
  <si>
    <r>
      <t xml:space="preserve">DUC Mine and Beach Resources Corporation
</t>
    </r>
    <r>
      <rPr>
        <i/>
        <sz val="9"/>
        <rFont val="Arial"/>
        <family val="2"/>
      </rPr>
      <t>Rafaelito A. Barino - President                                                                                            Duros Complex, Yati, Liloan, Cebu
Tel. No. - (032)424-8594
FAX No. (032)564-3592</t>
    </r>
  </si>
  <si>
    <r>
      <t xml:space="preserve">Zeus Mining &amp; Industrial Company
</t>
    </r>
    <r>
      <rPr>
        <i/>
        <sz val="9"/>
        <rFont val="Arial"/>
        <family val="2"/>
      </rPr>
      <t>Estudita A. Dee - President                                                                                                    c/o Lorel S. Dee
# 9 Zodiac Drive, Brgy. Punta Princesa, Pleasant Homes Subdivision, Cebu City</t>
    </r>
  </si>
  <si>
    <r>
      <t xml:space="preserve">Dolomite Mining Corporation
</t>
    </r>
    <r>
      <rPr>
        <i/>
        <sz val="9"/>
        <rFont val="Arial"/>
        <family val="2"/>
      </rPr>
      <t>Victor A. Tuazon - President                                                                                            2nd Floor, Kalayaan Bldg., De la Rosa and Salcedo Sts., Legaspi Village, Makati City
Tel. Nos. - 867-3058 to 3059
FAX No. - 867-3663</t>
    </r>
  </si>
  <si>
    <r>
      <t xml:space="preserve">Nelzen Development Corporation                                                                                   </t>
    </r>
    <r>
      <rPr>
        <i/>
        <sz val="9"/>
        <rFont val="Arial"/>
        <family val="2"/>
      </rPr>
      <t>14 J. Llorente Street., Cebu City
Tel. No. - (032) 255-4827
FAX No. - (032) 253-0815</t>
    </r>
  </si>
  <si>
    <r>
      <t xml:space="preserve">Hench Mining Services Development Corporation
</t>
    </r>
    <r>
      <rPr>
        <i/>
        <sz val="9"/>
        <rFont val="Arial"/>
        <family val="2"/>
      </rPr>
      <t>Henry Chua - President                                                                                               Mingson Bldg., # 1 P. Zamora St., Cebu City
Tel. # - 254-2472; FAX - 254-4671</t>
    </r>
  </si>
  <si>
    <r>
      <t xml:space="preserve">DATE OF EXPIRATION          </t>
    </r>
    <r>
      <rPr>
        <sz val="8"/>
        <rFont val="Arial"/>
        <family val="2"/>
      </rPr>
      <t>(mm/dd/yyyy)</t>
    </r>
  </si>
  <si>
    <t>Bienunido
Trinidad
Ubay</t>
  </si>
  <si>
    <t>Sogod
Catmon</t>
  </si>
  <si>
    <t>Loon
Maribojoc</t>
  </si>
  <si>
    <t xml:space="preserve">Consolacion
Liloan
</t>
  </si>
  <si>
    <t xml:space="preserve">Carcar City
Sibonga
</t>
  </si>
  <si>
    <t xml:space="preserve">Argao
Sibonga
</t>
  </si>
  <si>
    <t>281A</t>
  </si>
  <si>
    <t>281B</t>
  </si>
  <si>
    <t>67A</t>
  </si>
  <si>
    <t>67B</t>
  </si>
  <si>
    <t>HOLDER                                                                                             (Name, Authorized Representative with designation, Address, Contact details)</t>
  </si>
  <si>
    <t>HOLDER                                                                                                                   (Name, Authorized Representative with designation, Address, Contact details)</t>
  </si>
  <si>
    <t>AREA                     (has.)</t>
  </si>
  <si>
    <t>Republic of the Philippines</t>
  </si>
  <si>
    <t>Department of Environment and Natural Resources</t>
  </si>
  <si>
    <t>MINERAL PRODUCTION SHARING AGREEMENT (MPSA)</t>
  </si>
  <si>
    <t>ANNEX - B</t>
  </si>
  <si>
    <r>
      <rPr>
        <b/>
        <sz val="9"/>
        <rFont val="Arial"/>
        <family val="2"/>
      </rPr>
      <t>Kimhee Realty Corporation</t>
    </r>
    <r>
      <rPr>
        <sz val="9"/>
        <rFont val="Arial"/>
        <family val="2"/>
      </rPr>
      <t xml:space="preserve">
</t>
    </r>
    <r>
      <rPr>
        <i/>
        <sz val="9"/>
        <rFont val="Arial"/>
        <family val="2"/>
      </rPr>
      <t>Oscar H. Chua                                                                            President                                                                                                  TELEFAX  - 346-1589                                                                                     Subangdaku, Mandaue City 6014, Cebu                                                  Operator:</t>
    </r>
  </si>
  <si>
    <t>T</t>
  </si>
  <si>
    <r>
      <t xml:space="preserve">Rejected on December 15, 2009.  Motion for Reconsideration denied on March 04, 2010, copy of </t>
    </r>
    <r>
      <rPr>
        <b/>
        <sz val="8"/>
        <rFont val="Arial"/>
        <family val="2"/>
      </rPr>
      <t>Appeal filed at MGB-CO</t>
    </r>
    <r>
      <rPr>
        <sz val="8"/>
        <rFont val="Arial"/>
        <family val="2"/>
      </rPr>
      <t xml:space="preserve"> received on May 05, 2010.</t>
    </r>
  </si>
  <si>
    <r>
      <t>Rejected on 01/30/2001 (failure to comply with MO 99-10)</t>
    </r>
    <r>
      <rPr>
        <b/>
        <i/>
        <sz val="8"/>
        <rFont val="Arial"/>
        <family val="2"/>
      </rPr>
      <t xml:space="preserve">
</t>
    </r>
    <r>
      <rPr>
        <b/>
        <sz val="8"/>
        <rFont val="Arial"/>
        <family val="2"/>
      </rPr>
      <t>With pending Appeal filed at MGB-CO</t>
    </r>
    <r>
      <rPr>
        <b/>
        <i/>
        <sz val="8"/>
        <rFont val="Arial"/>
        <family val="2"/>
      </rPr>
      <t xml:space="preserve"> </t>
    </r>
    <r>
      <rPr>
        <i/>
        <sz val="8"/>
        <rFont val="Arial"/>
        <family val="2"/>
      </rPr>
      <t>(copy of appeal received on 10/11/2001)</t>
    </r>
  </si>
  <si>
    <r>
      <t>Rejected on 09/27/2005</t>
    </r>
    <r>
      <rPr>
        <b/>
        <sz val="8"/>
        <rFont val="Arial"/>
        <family val="2"/>
      </rPr>
      <t xml:space="preserve">
</t>
    </r>
    <r>
      <rPr>
        <sz val="8"/>
        <rFont val="Arial"/>
        <family val="2"/>
      </rPr>
      <t xml:space="preserve">Motion for Reconsideration denied on 01/16/2006. </t>
    </r>
    <r>
      <rPr>
        <b/>
        <sz val="8"/>
        <rFont val="Arial"/>
        <family val="2"/>
      </rPr>
      <t>With pending appeal filed at MGB-CO dated February 09, 2006.</t>
    </r>
  </si>
  <si>
    <r>
      <t xml:space="preserve">REJECTED - 01/30/2001 (failure to comply with MO 99-10). </t>
    </r>
    <r>
      <rPr>
        <b/>
        <sz val="8"/>
        <rFont val="Arial"/>
        <family val="2"/>
      </rPr>
      <t xml:space="preserve">With pending Appeal filed at MGB-CO on 10/29/2001.
</t>
    </r>
    <r>
      <rPr>
        <sz val="8"/>
        <rFont val="Arial"/>
        <family val="2"/>
      </rPr>
      <t>Denied for failure to comply with DMO 2013-01. Order declared Final and Executory on July 02, 2015.</t>
    </r>
  </si>
  <si>
    <r>
      <t>Rejected on February 27, 2009. Motion for Reconsideration denied on May 27, 2009.</t>
    </r>
    <r>
      <rPr>
        <b/>
        <sz val="8"/>
        <rFont val="Arial"/>
        <family val="2"/>
      </rPr>
      <t xml:space="preserve"> With</t>
    </r>
    <r>
      <rPr>
        <sz val="8"/>
        <rFont val="Arial"/>
        <family val="2"/>
      </rPr>
      <t xml:space="preserve"> </t>
    </r>
    <r>
      <rPr>
        <b/>
        <sz val="8"/>
        <rFont val="Arial"/>
        <family val="2"/>
      </rPr>
      <t>appeal filed at MGB-CO</t>
    </r>
  </si>
  <si>
    <r>
      <t xml:space="preserve">Rejected on November 15, 2002. Motion for Reconsideration denied on September 17, 2007. </t>
    </r>
    <r>
      <rPr>
        <b/>
        <sz val="8"/>
        <rFont val="Arial"/>
        <family val="2"/>
      </rPr>
      <t xml:space="preserve">With Appeal filed at MGB-CO on 11/27/2007 </t>
    </r>
  </si>
  <si>
    <r>
      <t xml:space="preserve">Denied on July 08, 2015 per DMO 2013-01, Denial Order final and executory per Resolution dated November 10, 2015.
</t>
    </r>
    <r>
      <rPr>
        <i/>
        <u val="single"/>
        <sz val="8"/>
        <rFont val="Arial"/>
        <family val="2"/>
      </rPr>
      <t xml:space="preserve">Portion of applied area has a </t>
    </r>
    <r>
      <rPr>
        <b/>
        <i/>
        <u val="single"/>
        <sz val="8"/>
        <rFont val="Arial"/>
        <family val="2"/>
      </rPr>
      <t>pending case</t>
    </r>
    <r>
      <rPr>
        <i/>
        <u val="single"/>
        <sz val="8"/>
        <rFont val="Arial"/>
        <family val="2"/>
      </rPr>
      <t xml:space="preserve"> filed in RTC-Cebu City by Cebu Universal Trader against the existence of Maruja Mng. as a corporation (Case No. 16122)</t>
    </r>
  </si>
  <si>
    <r>
      <t xml:space="preserve">Denied per DMO 2013-01 on July 03, 2015. Order of Denial declared final and executory per Resolution dated August 18, 2015.
</t>
    </r>
    <r>
      <rPr>
        <i/>
        <u val="single"/>
        <sz val="8"/>
        <rFont val="Arial"/>
        <family val="2"/>
      </rPr>
      <t>Under protest by Cebu Universal Traders (Civil case No. 16122).</t>
    </r>
    <r>
      <rPr>
        <sz val="8"/>
        <rFont val="Arial"/>
        <family val="2"/>
      </rPr>
      <t xml:space="preserve">
</t>
    </r>
  </si>
  <si>
    <r>
      <t>REJECTED 03/05/2001</t>
    </r>
    <r>
      <rPr>
        <i/>
        <sz val="8"/>
        <rFont val="Arial"/>
        <family val="2"/>
      </rPr>
      <t xml:space="preserve"> (failure to comply with MO 99-10). </t>
    </r>
    <r>
      <rPr>
        <sz val="8"/>
        <rFont val="Arial"/>
        <family val="2"/>
      </rPr>
      <t>Motion for Reconsideration  denied on 06/12/2007 (Received on 06/21/2007 per PO Certification)</t>
    </r>
  </si>
  <si>
    <r>
      <t>Rejected - 11/14/2006</t>
    </r>
    <r>
      <rPr>
        <b/>
        <sz val="8"/>
        <rFont val="Arial"/>
        <family val="2"/>
      </rPr>
      <t xml:space="preserve">
</t>
    </r>
    <r>
      <rPr>
        <sz val="8"/>
        <rFont val="Arial"/>
        <family val="2"/>
      </rPr>
      <t>Motion for Reconsideration denied on 05/02/2008 (Order received on May 13, 2008 per PO Certification). No appeal filed at MGB-CO</t>
    </r>
  </si>
  <si>
    <r>
      <t xml:space="preserve">Rejected on January 30, 2001 (failure to comply with MO 99-10). </t>
    </r>
    <r>
      <rPr>
        <b/>
        <i/>
        <sz val="8"/>
        <rFont val="Arial"/>
        <family val="2"/>
      </rPr>
      <t>Appeal filed with MGB-CO denied on December 30, 2010.</t>
    </r>
  </si>
  <si>
    <r>
      <t>Endorsed to MGB-CO on December 28, 2010</t>
    </r>
    <r>
      <rPr>
        <i/>
        <sz val="8"/>
        <rFont val="Arial"/>
        <family val="2"/>
      </rPr>
      <t xml:space="preserve">. </t>
    </r>
    <r>
      <rPr>
        <sz val="8"/>
        <rFont val="Arial"/>
        <family val="2"/>
      </rPr>
      <t>Denied on June 11, 2015 per DMO 2013-01. Denial Order declared Final and Executory per Resolution dated September 08, 2015</t>
    </r>
  </si>
  <si>
    <r>
      <t xml:space="preserve">Denied for failure to comply with DMO 213-01. Appeal on the Order of Denial denied on June 24, 2015.
</t>
    </r>
    <r>
      <rPr>
        <i/>
        <u val="single"/>
        <sz val="8"/>
        <rFont val="Arial"/>
        <family val="2"/>
      </rPr>
      <t>With petition filed by APOCEMCO with Panel of Arbitrators on April 24, 1996</t>
    </r>
  </si>
  <si>
    <r>
      <t>With opposition filed by Hon. Eduardo R. Gullas (docket fee paid on August 14, 2009).</t>
    </r>
    <r>
      <rPr>
        <i/>
        <sz val="8"/>
        <rFont val="Arial"/>
        <family val="2"/>
      </rPr>
      <t xml:space="preserve"> With opposition from Minglanilla Municipality.
Already complied with publication, posting, radio announcement and NCIP Certificate of Non-Overlap</t>
    </r>
  </si>
  <si>
    <r>
      <t xml:space="preserve">Denied for failure to comply with DMO 2013-01.  Order of Denial returned to sender. Order declared final and executory on July 15, 2014. 
</t>
    </r>
    <r>
      <rPr>
        <i/>
        <sz val="8"/>
        <rFont val="Arial"/>
        <family val="2"/>
      </rPr>
      <t>With petition filed by APO Cement Corporation</t>
    </r>
  </si>
  <si>
    <r>
      <t xml:space="preserve">Denied for failure to comply with DMO 2013-01. Order dated 10/07/2013 declared final and executory on July 15, 2014.
</t>
    </r>
    <r>
      <rPr>
        <i/>
        <sz val="8"/>
        <rFont val="Arial"/>
        <family val="2"/>
      </rPr>
      <t>With pending case filed with Panel of Arbitrators POA Case No. CEB-0025 (APOCEMCO vs. Globus) and POA Case No. CEB-029 (Benjie Bonghanoy vs. Globus).</t>
    </r>
  </si>
  <si>
    <r>
      <t xml:space="preserve">Cancelled  per Order dated July 09, 2015 (signed by Leo L. Jasareno by Authority of the DENR Secretary). Order of Cancellation dated July 9, 2016 declared </t>
    </r>
    <r>
      <rPr>
        <u val="single"/>
        <sz val="8"/>
        <rFont val="Arial"/>
        <family val="2"/>
      </rPr>
      <t xml:space="preserve">Final and Executory </t>
    </r>
    <r>
      <rPr>
        <sz val="8"/>
        <rFont val="Arial"/>
        <family val="2"/>
      </rPr>
      <t xml:space="preserve">per </t>
    </r>
    <r>
      <rPr>
        <u val="single"/>
        <sz val="8"/>
        <rFont val="Arial"/>
        <family val="2"/>
      </rPr>
      <t>Order dated April 13, 2016</t>
    </r>
    <r>
      <rPr>
        <sz val="8"/>
        <rFont val="Arial"/>
        <family val="2"/>
      </rPr>
      <t xml:space="preserve"> of Leo L. Jasareno by Authority of the DENR Secretary</t>
    </r>
  </si>
  <si>
    <t>F</t>
  </si>
  <si>
    <t xml:space="preserve">F </t>
  </si>
  <si>
    <r>
      <t xml:space="preserve">Novamonte Mineral and Resources, Inc.
</t>
    </r>
    <r>
      <rPr>
        <i/>
        <sz val="9"/>
        <rFont val="Arial"/>
        <family val="2"/>
      </rPr>
      <t>Archt. Alex T. Tan - President                                                         TSC Residential Suites
2nd Level, President Magsaysay St.
Villa Aurora, Kasambagan
Cebu City 6000
Tel. Nos. (032) 236-5577 or 232-2820</t>
    </r>
  </si>
  <si>
    <t>Go, Manuel S.                                                                                              Rm 201, GCA Bldg., Banilad, Cebu City
Tel. No. - 346-0495</t>
  </si>
  <si>
    <r>
      <t xml:space="preserve">Viet-Phil Optimum Ventures, Inc.
</t>
    </r>
    <r>
      <rPr>
        <i/>
        <sz val="9"/>
        <rFont val="Arial"/>
        <family val="2"/>
      </rPr>
      <t>Mr. Hung T. Tieu - President                                                                       Block 1, Lot 18, Carmenville Subdivision, Tungha-an, Minglanilla, Cebu
Contact No./s - (032)490-9929; 0917-311-4004</t>
    </r>
  </si>
  <si>
    <r>
      <t xml:space="preserve">Hench Mining Services Development Corporation
</t>
    </r>
    <r>
      <rPr>
        <i/>
        <sz val="9"/>
        <rFont val="Arial"/>
        <family val="2"/>
      </rPr>
      <t>Henry Chua - President                                                                                     Mingson Bldg., # 1 P. Zamora St., Cebu City
Tel. # - 254-2472; FAX - 254-4671</t>
    </r>
  </si>
  <si>
    <r>
      <t xml:space="preserve">Midan Corporation
</t>
    </r>
    <r>
      <rPr>
        <i/>
        <sz val="9"/>
        <rFont val="Arial"/>
        <family val="2"/>
      </rPr>
      <t>Mr.</t>
    </r>
    <r>
      <rPr>
        <sz val="9"/>
        <rFont val="Arial"/>
        <family val="2"/>
      </rPr>
      <t xml:space="preserve"> </t>
    </r>
    <r>
      <rPr>
        <i/>
        <sz val="9"/>
        <rFont val="Arial"/>
        <family val="2"/>
      </rPr>
      <t>Hyun-Yong Cho - President                                                                         18 E Fort Palm Spring, 30th St., corner 1st Avenue Bonifacio Global City, Taguig, Metro Manila
Contact Nos. - 0917-793-0970
0915-338-9399; 02-555-0387</t>
    </r>
  </si>
  <si>
    <t>Ong, Joseph V.                                                                                                  6-A Magnas Street, Quezon City
Contact No. - (63)(02)-7415934</t>
  </si>
  <si>
    <t>Yu, Oliver Sobere G.                                                                                        Calindagan, Dumaguete City
Contact No. - (63)(035)-2253748</t>
  </si>
  <si>
    <t>Ong, Marilyn Sobere Yu                                                                                     6-A Magnas Street, Quezon City
Contact No. - (63)(02)-7415934</t>
  </si>
  <si>
    <r>
      <t xml:space="preserve">Quarry Ventures Phils. Inc.
</t>
    </r>
    <r>
      <rPr>
        <i/>
        <sz val="9"/>
        <rFont val="Arial"/>
        <family val="2"/>
      </rPr>
      <t>Ester D. Rosca - President                                                                                     117 Shaw Boulevard, Pasig City
Tel. No - 632-7621
FAX No. - 633-5249</t>
    </r>
  </si>
  <si>
    <t>Mega Boulder Exploration and Resources Corporation                                         Manuel A. Chua - President                                                                         1423 The Mondrian Bldg., Pablo Ocampo, San Antonio, Makati City</t>
  </si>
  <si>
    <t xml:space="preserve">Mega Boulder Exploration and Resources Corporation                                Manuel A. Chua - President                                                                         1423 The Mondrian Bldg., Pablo Ocampo, San Antonio, Makati City                                          </t>
  </si>
  <si>
    <t>SOCResources Incorporated                                                       Mr. David R. Baladad                                                                   VP-Operations                                                                                 Enzo Building, 399 Sen. Gil Puyat Avenue, Makati City</t>
  </si>
  <si>
    <t>Dragoos Resources, Inc.                                                    Manuel A. Chua - President                                                                            1423 The Mondrian Bldg., Pablo Ocampo, San Antonio, Makati City</t>
  </si>
  <si>
    <t>Exploration Dragoos Corporation                                                     Ms. Cherry Anne T. Chua                                                                                   1423 The Mondrian Bldg., Pablo Ocampo, San Antonio, Makati City</t>
  </si>
  <si>
    <t>Cosmos Exploration Corporation                                                        Mr. Dominic Van T. Chua - President                                                                   1423 The Mondrian Bldg., Pablo Ocampo, San Antonio, Makati City</t>
  </si>
  <si>
    <t>Crisologo, Allan L.                                                                                          No. 22, Apo St., Singson Village, Mandaue City, Cebu 6014
Contact No. - (632)562-3410</t>
  </si>
  <si>
    <t>Borja, Fernando S.                                                                                     7th Floor, Adnama Building, Larrazabal Avenue, North Reclamation Area, Mandaue City 6014
Tel. No. - (032)236-0027
FAX No. - (032)236-9507</t>
  </si>
  <si>
    <r>
      <t xml:space="preserve">K &amp; G Phil. Mineral Corp.
</t>
    </r>
    <r>
      <rPr>
        <i/>
        <sz val="9"/>
        <rFont val="Arial"/>
        <family val="2"/>
      </rPr>
      <t>Sae Yong Kim - President                                                                       c/o Mr. Lucent B. Hermoso
89-29th Avenue, East Rembo
Makati City 1216
Contact No. - (+63) 919-8600-277
email - tndkimphil@gmail.com/
              lucenthermoso@yahoo.com</t>
    </r>
  </si>
  <si>
    <r>
      <t xml:space="preserve">San-Vic Agro-Builders, Inc.
</t>
    </r>
    <r>
      <rPr>
        <i/>
        <sz val="8"/>
        <rFont val="Arial"/>
        <family val="2"/>
      </rPr>
      <t>Edgardo H. Mantuhac - President and General Manager                                     Sta. Ana Street, Poblacion, Toledo City, Cebu
Tel. No. - (032)4678998</t>
    </r>
  </si>
  <si>
    <r>
      <t xml:space="preserve">Cebu Ore Mining &amp; Mineral Resource Corporation
</t>
    </r>
    <r>
      <rPr>
        <i/>
        <sz val="8"/>
        <rFont val="Arial"/>
        <family val="2"/>
      </rPr>
      <t>Benito R. Aratea, Sr. - President                                                                         415 Countryside Village
Lipata, Minglanilla, Cebu 6046
Contact Nos.:
(032) 490-3101; 0917-465-8751
E-mail address - CebuOre_GBA@yahoo.com.ph</t>
    </r>
  </si>
  <si>
    <r>
      <t xml:space="preserve">Prime Products Enterprises </t>
    </r>
    <r>
      <rPr>
        <i/>
        <sz val="9"/>
        <rFont val="Arial"/>
        <family val="2"/>
      </rPr>
      <t>Fernando S. Borja - Gen. Manager                                                                                                    No.16 Happy Valley Road, Cebu City 6000</t>
    </r>
  </si>
  <si>
    <t>Chua, Domingo                                                                                              # 1 P. Zamora St., Mingson Bldg., Cebu City
Tel. # - 254-2472; FAX - 254-4671</t>
  </si>
  <si>
    <t>Lim Jr., Lucio Roger E.                                                                                   14 G. L. Lavilles Street, corner M. J. Cuenco Avenue, Tinago, Cebu City
Tel. Nos. - (032)2551721-26
FAX No. - (032) 2551724/(032)255-7776</t>
  </si>
  <si>
    <r>
      <t xml:space="preserve">Philcoal Mineral Resources, Inc.
</t>
    </r>
    <r>
      <rPr>
        <i/>
        <sz val="9"/>
        <rFont val="Arial"/>
        <family val="2"/>
      </rPr>
      <t>Henry G. Chua - President                                                                             # 1 P. Zamora St., Mingson Bldg., Cebu City
Tel. # - 254-2472; FAX - 254-4671</t>
    </r>
  </si>
  <si>
    <r>
      <t xml:space="preserve">Adnama Mining Resources, Inc.
</t>
    </r>
    <r>
      <rPr>
        <i/>
        <sz val="9"/>
        <rFont val="Arial"/>
        <family val="2"/>
      </rPr>
      <t>Fernando S. Borja - President                                                                            7th Floor, Adnama Building, Larrazabal Avenue, North Reclamation Area, Mandaue City 6014
Tel. No. - (032)236-0027
FAX No. - (032)236-0028</t>
    </r>
  </si>
  <si>
    <r>
      <t>Intex Resources Philippines, Inc. (</t>
    </r>
    <r>
      <rPr>
        <i/>
        <sz val="9"/>
        <rFont val="Arial"/>
        <family val="2"/>
      </rPr>
      <t>formerly Crew Minerals Philippines, Inc.</t>
    </r>
    <r>
      <rPr>
        <sz val="9"/>
        <rFont val="Arial"/>
        <family val="2"/>
      </rPr>
      <t xml:space="preserve">)
</t>
    </r>
    <r>
      <rPr>
        <i/>
        <sz val="9"/>
        <rFont val="Arial"/>
        <family val="2"/>
      </rPr>
      <t>Atty. Leo Gamolo - Legal Officer                                                               Unit 20B, 20th Floor, Wynsum Corporate Plaza, F. Ortigas, Jr. Road, Ortigas Center, Pasig City
Contact Nos.
Trunk Line - (632)687-4151
Fax Line - (632)687-4299</t>
    </r>
  </si>
  <si>
    <r>
      <t xml:space="preserve">Epithermal Gold Corporation
</t>
    </r>
    <r>
      <rPr>
        <i/>
        <sz val="9"/>
        <rFont val="Arial"/>
        <family val="2"/>
      </rPr>
      <t>Manuel M. Lagman - President                                                                    1301 Estrada St., cor. Pres. S. Osmeña Highway, Manila City
Tel. # - (632)522-4170/522-4214
TELEX - (632)525-7801</t>
    </r>
  </si>
  <si>
    <r>
      <t xml:space="preserve">North West Luzon Mining Corporation
</t>
    </r>
    <r>
      <rPr>
        <i/>
        <sz val="9"/>
        <rFont val="Arial"/>
        <family val="2"/>
      </rPr>
      <t>Angel L. Flores, Jr. - President                                                                  No. 245 Dr. Sixto Avenue, Caniogan, Pasig City, Metro Manila
Tel. No. - (632)640-9645
FAX No. - (632)264-1255</t>
    </r>
  </si>
  <si>
    <r>
      <t xml:space="preserve">Solvie Mining and Development Corporation
</t>
    </r>
    <r>
      <rPr>
        <i/>
        <sz val="9"/>
        <rFont val="Arial"/>
        <family val="2"/>
      </rPr>
      <t>Alvie C. Lapiz - Director                                                                                 Kauswagan Road, Talamban, Cebu City
Tel. No. - (63)(32) 505-6270
FAX No. - (63)(32)416-0007</t>
    </r>
  </si>
  <si>
    <t>Malicse, Ma. Antonietta                                                                              401 Earthrise Cond., Javier St., Makati City, Metro Manila Tel. No. - 844-5112</t>
  </si>
  <si>
    <r>
      <t xml:space="preserve">Paramount Minerals Mining Development Corporation
</t>
    </r>
    <r>
      <rPr>
        <i/>
        <sz val="9"/>
        <rFont val="Arial"/>
        <family val="2"/>
      </rPr>
      <t>Thomasito E. Buño - Director                                                                       15-D Ma. Cristina St., Capitol, Cebu City
Contact Nos. - 0918-8190999/
                           0918-9049960</t>
    </r>
  </si>
  <si>
    <r>
      <t xml:space="preserve">Nelzen Development Corporation
</t>
    </r>
    <r>
      <rPr>
        <i/>
        <sz val="8"/>
        <rFont val="Arial"/>
        <family val="2"/>
      </rPr>
      <t>Charles Nelson T. Uy - President                                                                          14 J. Llorente Street., Cebu City
Tel. No. - (032) 255-4827
FAX No. - (032) 253-0815</t>
    </r>
  </si>
  <si>
    <r>
      <t xml:space="preserve">Sanlorenzo Mines, Inc.
</t>
    </r>
    <r>
      <rPr>
        <i/>
        <sz val="9"/>
        <rFont val="Arial"/>
        <family val="2"/>
      </rPr>
      <t>Alberto U. Filart - President                                                                           No. 24 Hamburg St., Merville
Parañaque City</t>
    </r>
  </si>
  <si>
    <t>Lampajo Rizaldy B.                                                                                  Poblacion, Pamplona, Negros Oriental
Contact No. - 09164084694</t>
  </si>
  <si>
    <r>
      <t xml:space="preserve">Hua Qiao in Cebu Mining and Management Corporation
</t>
    </r>
    <r>
      <rPr>
        <i/>
        <sz val="9"/>
        <rFont val="Arial"/>
        <family val="2"/>
      </rPr>
      <t>Ms. Marites U. Watin                                                                                    c/o Rm. 201, GCA Building, 13 Banilad Road, Banilad, Cebu City
Tel. No - (032) 412-5459
FAX No. - (032) 345-3138</t>
    </r>
  </si>
  <si>
    <r>
      <t xml:space="preserve">PilipinasMining Resources, Inc.
</t>
    </r>
    <r>
      <rPr>
        <i/>
        <sz val="9"/>
        <rFont val="Arial"/>
        <family val="2"/>
      </rPr>
      <t>Edmund B. Lim - Chief Executive Officer                                                    Suite 301, 3/F Cebu Long Se Temple Bldg., Osmeña Blvd., Cebu City
Tel. Nos.: - (63-32)254-1958/253-0186
FAX No. - (63-32)255-2715</t>
    </r>
  </si>
  <si>
    <t>Besañes, Marcelino S.                                                                            Barangay Mainit, Naga City, Cebu
Contact No. - 63918406835</t>
  </si>
  <si>
    <r>
      <t xml:space="preserve">Philmet Exploration Corporation
</t>
    </r>
    <r>
      <rPr>
        <i/>
        <sz val="9"/>
        <rFont val="Arial"/>
        <family val="2"/>
      </rPr>
      <t>Ms. Veronica Iñiguez-Lee - President and General Manager                                                                                                          Rm. 33, 2nd Floor Silicone Building
169 Sumulong Highway, Mayamot
Antipolo City</t>
    </r>
  </si>
  <si>
    <r>
      <t xml:space="preserve">Mabuhay Filcement, Inc.
Enrique L. Benedicto - </t>
    </r>
    <r>
      <rPr>
        <i/>
        <sz val="9"/>
        <rFont val="Arial"/>
        <family val="2"/>
      </rPr>
      <t>Chairman                                                              Doña Emilia Benedicto Building, No. 7 E. Benedicto Street, Cebu City
Tel. No. - 255-3200
FAX No. - 255-8200</t>
    </r>
  </si>
  <si>
    <r>
      <t xml:space="preserve">Nikimiko Exploration, Inc.
</t>
    </r>
    <r>
      <rPr>
        <i/>
        <sz val="9"/>
        <rFont val="Arial"/>
        <family val="2"/>
      </rPr>
      <t>Montgomery L. Go
Chairman/ President, Nikimiko
Noel V. Ferrer
President, PDEP, Inc.                                                                                   Rm. 34, 2F Silicone Bldg., 169 Sumulong Highway, Mayamot, Antipolo City
Tel. Nos. - 645-3915; 645-3694
FAX - 645-7697
PDEP, Inc.
Unit 2d-2, 2nd Floor, Corinthian Plaza Condominium, 121 Paseo de Roxas Street, Legaspi Village, Makati City 1226
Tel No.: 632-894-3562
FAX No.: 632-814-0403</t>
    </r>
  </si>
  <si>
    <r>
      <t xml:space="preserve">Epithermal Gold Corporation
Manuel M. Lagman - </t>
    </r>
    <r>
      <rPr>
        <i/>
        <sz val="9"/>
        <rFont val="Arial"/>
        <family val="2"/>
      </rPr>
      <t>President                                                                   1301 Estrada St., cor. Pres. S. Osmeña Highway, Manila City
Tel. # - (632)522-4170/522-4214
TELEX - (632)525-7801</t>
    </r>
  </si>
  <si>
    <t>Agnes de la Cruz-Chan                                                                                   Upper Palanas, Inayagan, Naga, Cebu Gate No. 888
Tel. Nos. - 272-6622/272-6623</t>
  </si>
  <si>
    <r>
      <t xml:space="preserve">Midan Corporation
</t>
    </r>
    <r>
      <rPr>
        <i/>
        <sz val="9"/>
        <rFont val="Arial"/>
        <family val="2"/>
      </rPr>
      <t>Hyun-Yong Cho - President                                                                          18 E Fort Palm Spring, 30th St., corner 1st Avenue Bonifacio Global City, Taguig, Metro Manila
Contact Nos. - 0917-793-0970
0915-338-9399</t>
    </r>
  </si>
  <si>
    <t>Solomon D. Villaplaza (South Westmin                                                      Block 7, Lot 19, Grand Homes Subdv., Grand Heights, San Roque, Antipolo City 
Cell No. - 09052478757/09212382563
FAX No. - (632)8164557</t>
  </si>
  <si>
    <r>
      <t xml:space="preserve">Sinian International Corporation
</t>
    </r>
    <r>
      <rPr>
        <i/>
        <sz val="9"/>
        <rFont val="Arial"/>
        <family val="2"/>
      </rPr>
      <t>Alexander S. Lim - President                                                                    1129 Concepcion St. Ermita, Manila/9th Floor, Rm. 902 Ma. Trinidad Building. T.M. Kalaw Manila
Tel. No. - (02) 567-6788 to 90
Telefax No. - (632) 527-5893
Email address: cnnce63@pldtdsl.net</t>
    </r>
  </si>
  <si>
    <r>
      <t xml:space="preserve">Euzkadi Holdings Corporation
</t>
    </r>
    <r>
      <rPr>
        <i/>
        <sz val="9"/>
        <rFont val="Arial"/>
        <family val="2"/>
      </rPr>
      <t>Miguel Angel Larrauri - Chairman of the Board                                           47-A San Roque Street, Brgy. Barangka Ilaya, Mandaluyong City
Now under the supervision of  Fortun Narvasa &amp; Salazar
23rd Floor Multinational Bancorporation Centre
6805 Ayala Ave., Makati City
1227 Philippines
Contact Person: Atty. Roderick C. Salazar III
Contact Nos.: (632)8128670 loc. 23/(63)9178489462
Fax Nos. - (632)8127199
                   (632)8159272
                   (632)8124251
Email address: mcsalazar@fnslaw.com.ph</t>
    </r>
  </si>
  <si>
    <r>
      <t xml:space="preserve">Eastern Negros Sulfur Mining Corporation
</t>
    </r>
    <r>
      <rPr>
        <i/>
        <sz val="9"/>
        <rFont val="Arial"/>
        <family val="2"/>
      </rPr>
      <t>Angel L. Flores, Jr. - President                                                                   Dr. Sixto Antonio Avenue, Caniogan, Pasig City
Tel. No. - (632)640-9645
FAX No. - (632)264-1255</t>
    </r>
  </si>
  <si>
    <r>
      <t xml:space="preserve">Cebu Ore Mining &amp; Mineral Resource Corporation
</t>
    </r>
    <r>
      <rPr>
        <i/>
        <sz val="8"/>
        <rFont val="Arial"/>
        <family val="2"/>
      </rPr>
      <t>Benito R. Aratea, Sr. - President                                                                    415 Countryside Village
Lipata, Minglanilla, Cebu 6046
Contact Nos.:
(032) 490-3101; 0917-465-8751
E-mail address - CebuOre_GBA@yahoo.com.ph</t>
    </r>
  </si>
  <si>
    <r>
      <t xml:space="preserve">K &amp; G Phil. Mineral Corp.
</t>
    </r>
    <r>
      <rPr>
        <i/>
        <sz val="9"/>
        <rFont val="Arial"/>
        <family val="2"/>
      </rPr>
      <t>Sae Yong Kim - President                                                                            c/o Mr. Lucent B. Hermoso
89-29th Avenue, East Rembo
Makati City 1216
Contact No. - (+63) 919-8600-277
email - tndkimphil@gmail.com/
              lucenthermoso@yahoo.com</t>
    </r>
  </si>
  <si>
    <r>
      <t xml:space="preserve">Marsglobal Mining Corporation
</t>
    </r>
    <r>
      <rPr>
        <i/>
        <sz val="9"/>
        <rFont val="Arial"/>
        <family val="2"/>
      </rPr>
      <t>Alfonso E. Ompod, Jr. - President                                                                  Unit 506, Danague Bldg., Osmeña Blvd., Capitol Site, Cebu City, 6000</t>
    </r>
  </si>
  <si>
    <r>
      <t xml:space="preserve">Lida Mining Group Corporation
</t>
    </r>
    <r>
      <rPr>
        <i/>
        <sz val="9"/>
        <rFont val="Arial"/>
        <family val="2"/>
      </rPr>
      <t>Zhou Ye - President</t>
    </r>
    <r>
      <rPr>
        <sz val="9"/>
        <rFont val="Arial"/>
        <family val="2"/>
      </rPr>
      <t xml:space="preserve">
</t>
    </r>
    <r>
      <rPr>
        <i/>
        <sz val="9"/>
        <rFont val="Arial"/>
        <family val="2"/>
      </rPr>
      <t>Mark Rommel M. Rint - Exploration Manager (Contact Person)                                                                                                       Unit 2304, 139 Corporate Center, 139 Valero Street, Salcedo Village, Makati City, Metro Manila
Tel. No. - (632)8193304
Fax No. - (632)8193308</t>
    </r>
  </si>
  <si>
    <r>
      <t xml:space="preserve">Lida Mining Group Corporation
</t>
    </r>
    <r>
      <rPr>
        <i/>
        <sz val="9"/>
        <rFont val="Arial"/>
        <family val="2"/>
      </rPr>
      <t>Zhou Ye - President</t>
    </r>
    <r>
      <rPr>
        <sz val="9"/>
        <rFont val="Arial"/>
        <family val="2"/>
      </rPr>
      <t xml:space="preserve">
</t>
    </r>
    <r>
      <rPr>
        <i/>
        <sz val="9"/>
        <rFont val="Arial"/>
        <family val="2"/>
      </rPr>
      <t>Mark Rommel M. Rint - Exploration Manager (Contact      Person)                                                                                                  Unit 2304, 139 Corporate Center, 139 Valero Street, Salcedo Village, Makati City, Metro Manila
Tel. No. - (632)8193304
Fax No. - (632)8193308</t>
    </r>
  </si>
  <si>
    <r>
      <t xml:space="preserve">Lida Mining Group Corporation
</t>
    </r>
    <r>
      <rPr>
        <i/>
        <sz val="9"/>
        <rFont val="Arial"/>
        <family val="2"/>
      </rPr>
      <t>Zhou Ye - President</t>
    </r>
    <r>
      <rPr>
        <sz val="9"/>
        <rFont val="Arial"/>
        <family val="2"/>
      </rPr>
      <t xml:space="preserve">
</t>
    </r>
    <r>
      <rPr>
        <i/>
        <sz val="9"/>
        <rFont val="Arial"/>
        <family val="2"/>
      </rPr>
      <t>Mark Rommel M. Rint - Exploration Manager (Contact Person)                                                                                                                             Unit 2304, 139 Corporate Center, 139 Valero Street, Salcedo Village, Makati City, Metro Manila
Tel. No. - (632)8193304
Fax No. - (632)8193308</t>
    </r>
  </si>
  <si>
    <r>
      <t xml:space="preserve">Sinian International Corporation
</t>
    </r>
    <r>
      <rPr>
        <i/>
        <sz val="9"/>
        <rFont val="Arial"/>
        <family val="2"/>
      </rPr>
      <t>Zhang Junqing - President                                                                        1129 Concepcion St. Ermita, Manila/9th Floor, Rm. 902 Ma. Trinidad Building. T.M. Kalaw Manila
Tel. No. - (02) 567-6788 to 90
Telefax No. - (632) 527-5893
Email address: cnnce63@pldtdsl.net</t>
    </r>
  </si>
  <si>
    <t>De la Cruz-Chan, Agnes                                                                             Upper Palanas, Inayagan, Naga, Cebu Gate No. 888
Tel. Nos. - 272-6622/272-662</t>
  </si>
  <si>
    <r>
      <t xml:space="preserve">Kolinski Mining Corporation
</t>
    </r>
    <r>
      <rPr>
        <i/>
        <sz val="9"/>
        <rFont val="Arial"/>
        <family val="2"/>
      </rPr>
      <t>Mr.</t>
    </r>
    <r>
      <rPr>
        <sz val="9"/>
        <rFont val="Arial"/>
        <family val="2"/>
      </rPr>
      <t xml:space="preserve"> </t>
    </r>
    <r>
      <rPr>
        <i/>
        <sz val="9"/>
        <rFont val="Arial"/>
        <family val="2"/>
      </rPr>
      <t>Vicente V. Colina - President                                                                   Suite 1002 Insular Life Cebu Business Centre, Cebu Business Park, Cebu City 6000
Tel. Nos. 632-266-3581; 632-266-3582
FAX No. - 632-266-3988</t>
    </r>
  </si>
  <si>
    <r>
      <t xml:space="preserve">Kolinski Mining Corporation
</t>
    </r>
    <r>
      <rPr>
        <i/>
        <sz val="9"/>
        <rFont val="Arial"/>
        <family val="2"/>
      </rPr>
      <t>Mr.</t>
    </r>
    <r>
      <rPr>
        <sz val="9"/>
        <rFont val="Arial"/>
        <family val="2"/>
      </rPr>
      <t xml:space="preserve"> </t>
    </r>
    <r>
      <rPr>
        <i/>
        <sz val="9"/>
        <rFont val="Arial"/>
        <family val="2"/>
      </rPr>
      <t>Vicente V. Colina - President                                                                                     Suite 1002 Insular Life Cebu Business Centre, Cebu Business Park, Cebu City 6000
Tel. Nos. 632-266-3581; 632-266-3582
FAX No. - 632-266-3988</t>
    </r>
  </si>
  <si>
    <t>Toledo City
Balamban</t>
  </si>
  <si>
    <r>
      <t xml:space="preserve">Kolinski Mining Corporation
</t>
    </r>
    <r>
      <rPr>
        <i/>
        <sz val="9"/>
        <rFont val="Arial"/>
        <family val="2"/>
      </rPr>
      <t>Mr.</t>
    </r>
    <r>
      <rPr>
        <sz val="9"/>
        <rFont val="Arial"/>
        <family val="2"/>
      </rPr>
      <t xml:space="preserve"> </t>
    </r>
    <r>
      <rPr>
        <i/>
        <sz val="9"/>
        <rFont val="Arial"/>
        <family val="2"/>
      </rPr>
      <t>Vicente V. Colina - President                                                            Suite 1002 Insular Life Cebu Business Centre, Cebu Business Park, Cebu City 6000
Tel. Nos. 632-266-3581; 632-266-3582
FAX No. - 632-266-3988</t>
    </r>
  </si>
  <si>
    <r>
      <t xml:space="preserve">Kolinski Mining Corporation
</t>
    </r>
    <r>
      <rPr>
        <i/>
        <sz val="9"/>
        <rFont val="Arial"/>
        <family val="2"/>
      </rPr>
      <t>Mr.</t>
    </r>
    <r>
      <rPr>
        <sz val="9"/>
        <rFont val="Arial"/>
        <family val="2"/>
      </rPr>
      <t xml:space="preserve"> </t>
    </r>
    <r>
      <rPr>
        <i/>
        <sz val="9"/>
        <rFont val="Arial"/>
        <family val="2"/>
      </rPr>
      <t>Vicente V. Colina - President                                                             Suite 1002 Insular Life Cebu Business Centre, Cebu Business Park, Cebu City 6000
Tel. Nos. 632-266-3581; 632-266-3582
FAX No. - 632-266-3988</t>
    </r>
  </si>
  <si>
    <r>
      <t xml:space="preserve">Kolinski Mining Corporation
</t>
    </r>
    <r>
      <rPr>
        <i/>
        <sz val="9"/>
        <rFont val="Arial"/>
        <family val="2"/>
      </rPr>
      <t>Mr.</t>
    </r>
    <r>
      <rPr>
        <sz val="9"/>
        <rFont val="Arial"/>
        <family val="2"/>
      </rPr>
      <t xml:space="preserve"> </t>
    </r>
    <r>
      <rPr>
        <i/>
        <sz val="9"/>
        <rFont val="Arial"/>
        <family val="2"/>
      </rPr>
      <t>Vicente V. Colina - President                                                                  Suite 1002, 10F Insular Life Cebu Business Centre, Cebu Business Park, Cebu City 6000
Tel. Nos. (32)266-3581; (32)266-3582
FAX No. - (32)266-3988</t>
    </r>
  </si>
  <si>
    <t>Dulang, Gershon N.                                                                                 Barangay Tanghaligue, Talibon, Bohol</t>
  </si>
  <si>
    <t>Albacite Jr., Federico S.                                                                           957 Zone 3, Laridaville, Dumlog, Talisay City, Cebu
Tel. Nos. - (032)345-53138/491-3903</t>
  </si>
  <si>
    <t>Te, Placido T.                                                                                              Carlos P. Garcia Avenue, Tagbilaran City, Bohol
Contact No. - 63-920-8199786</t>
  </si>
  <si>
    <r>
      <t xml:space="preserve">PDEP, Inc.
</t>
    </r>
    <r>
      <rPr>
        <i/>
        <sz val="9"/>
        <rFont val="Arial"/>
        <family val="2"/>
      </rPr>
      <t>Noel V. Ferrer - President                                                                                  Unit 2d-2, 2nd Floor, Corinthian Plaza Condominium, 121 Paseo de Roxas Street, Legaspi Village, Makati City 1226
Tel No.: 632-894-3562
FAX No.: 632-814-0403</t>
    </r>
  </si>
  <si>
    <t xml:space="preserve">Sinian International Corp.                                                                                                                                                                         No. 1888 Barangay Pantoc, Mecauayan, Bulacan     </t>
  </si>
  <si>
    <r>
      <t xml:space="preserve">Novamonte Mineral and Resources, Inc.
</t>
    </r>
    <r>
      <rPr>
        <i/>
        <sz val="9"/>
        <rFont val="Arial"/>
        <family val="2"/>
      </rPr>
      <t>Archt. Alex T. Tan - President                                                                              TSC Residential Suites
2nd Level, President Magsaysay St.
Villa Aurora, Kasambagan
Cebu City 6000
Tel. Nos. (032) 236-5577 or 232-2820</t>
    </r>
  </si>
  <si>
    <r>
      <t xml:space="preserve">Oriental Synergy Mining Corporation
</t>
    </r>
    <r>
      <rPr>
        <i/>
        <sz val="9"/>
        <rFont val="Arial"/>
        <family val="2"/>
      </rPr>
      <t>Ms. Vicky Tan - President                                                                             No. 116 C-3 Road corner 6th Street, Barangay 123, Grace Park, Caloocan City
Contact Nos. - (02)466-5866/0917-8621899</t>
    </r>
  </si>
  <si>
    <r>
      <t xml:space="preserve">Hexagon Mining Corporation
</t>
    </r>
    <r>
      <rPr>
        <i/>
        <sz val="9"/>
        <rFont val="Arial"/>
        <family val="2"/>
      </rPr>
      <t>Jose V. Dumaguing - President                                                                     ACMDC Compound, Don Andres Soriano, Toledo City
Contact Nos.: Tel. No.  - (032)467-1408; FAX No. - (032)325-2279</t>
    </r>
  </si>
  <si>
    <t>Epithermal Gold Corporation                                                                         1301 Estrada St., cor. Pres. S. Osmeña Highway, Manila City
Tel. # - (632)522-4170/522-4214
TELEX - (632)525-7801</t>
  </si>
  <si>
    <t>Atlas Consolidated Mining and Development Corporation                                                                                                       Mine Site:
Brgy. Don Andres Soriano, Toledo City, Cebu
Tel. Nos. (032)325-2215 &amp; 467-1408
FAX No.  (032)467-1288
Head Office:
7th Floor, Quad Alpha Centrum
125 Pioneer St., Mandaluyong City, Metro Manila
Tel. Nos. (02)635-2387 &amp; 635-4495
FAX No.  (02)635-4495</t>
  </si>
  <si>
    <r>
      <t xml:space="preserve">Kimhee Realty Corporation
</t>
    </r>
    <r>
      <rPr>
        <i/>
        <sz val="9"/>
        <rFont val="Arial"/>
        <family val="2"/>
      </rPr>
      <t>Oscar H. Chua - President                                                                               10 S. E. Jayme St., Pakna-an, Mandaue City
TELEFAX  - 346-1589</t>
    </r>
  </si>
  <si>
    <r>
      <t xml:space="preserve">Balamban Concrete Aggregates &amp; Construction, Inc.
</t>
    </r>
    <r>
      <rPr>
        <i/>
        <sz val="9"/>
        <rFont val="Arial"/>
        <family val="2"/>
      </rPr>
      <t>Ms. Luzviminda T. Dulang - President                                                      Tanghaligue, Talibon, Bohol
Tel. Nos. - (038)515-0591; (032)418-2028</t>
    </r>
  </si>
  <si>
    <r>
      <t xml:space="preserve">Balamban Concrete Aggregates &amp; Construction, Inc.
</t>
    </r>
    <r>
      <rPr>
        <i/>
        <sz val="9"/>
        <rFont val="Arial"/>
        <family val="2"/>
      </rPr>
      <t>Ms. Luzviminda T. Dulang - President                                                       Tanghaligue, Talibon, Bohol
Tel. Nos. - (038)515-0591; (032)418-2028</t>
    </r>
  </si>
  <si>
    <r>
      <t xml:space="preserve">Goodyield Resources Development, Incorporated
</t>
    </r>
    <r>
      <rPr>
        <i/>
        <sz val="9"/>
        <rFont val="Arial"/>
        <family val="2"/>
      </rPr>
      <t>Henry O. Lo - President                                                                                     Rm. 106, FCC Building, 119 Rada Street, Legaspi Village, Makati City
Contact Nos.:
Tel. No. - (632)813-7581 to 83
FAX No. - (632)813-9289</t>
    </r>
  </si>
  <si>
    <r>
      <t xml:space="preserve">Balamban Concrete Aggregates &amp; Construction, Inc.
</t>
    </r>
    <r>
      <rPr>
        <i/>
        <sz val="9"/>
        <rFont val="Arial"/>
        <family val="2"/>
      </rPr>
      <t>Ms. Luzviminda T. Dulang - President                                                            Tanghaligue, Talibon, Bohol
Tel. Nos. - (038)515-0591; (032)418-2028</t>
    </r>
  </si>
  <si>
    <t>Revalde, Fulgencio D.                                                                                    1457V Fortune Plains Village, Cansojong, Talisay City
Tel. No. - (032)491-8976; 273-7874; 09209504258</t>
  </si>
  <si>
    <r>
      <t xml:space="preserve">Quality Ore Mining Inc.
</t>
    </r>
    <r>
      <rPr>
        <i/>
        <sz val="9"/>
        <rFont val="Arial"/>
        <family val="2"/>
      </rPr>
      <t>Felipe T. Ramos - President and CEO</t>
    </r>
    <r>
      <rPr>
        <sz val="9"/>
        <rFont val="Arial"/>
        <family val="2"/>
      </rPr>
      <t xml:space="preserve">
</t>
    </r>
    <r>
      <rPr>
        <i/>
        <sz val="9"/>
        <rFont val="Arial"/>
        <family val="2"/>
      </rPr>
      <t>Atty. Jesse N. Macias - General Manager                                                   8th Floor, Basic Petroleum Building,
C. Palanca Street, Makati City
Contact No. - 0920-9122930</t>
    </r>
  </si>
  <si>
    <t>Revalde, Lilibeth M.                                                                                    1457V Fortune Plains Village, Cansojong, Talisay City
Tel. No. - (032)491-8976; 273-7874; 09209504258</t>
  </si>
  <si>
    <t>Bollozos, Rodulfo L.                                                                                     Cebu North Road, Cansaga, Consolacion, Cebu
Contact No. - 6332-316-1856</t>
  </si>
  <si>
    <t>Padilla, Michelle L.                                                                                            Ibabao, Cordova, Cebu
Tel. No. - (032)343-8456
FAX No. - (032)420-2279</t>
  </si>
  <si>
    <t>Dulang, Gershon N.                                                                             Barangay Tanghaligue, Talibon, Bohol</t>
  </si>
  <si>
    <t>Labunog, Rodrigo L.                                                                                    Mabuhay Village, Dao District, Tagbilaran City, Bohol
Contact No. - 0920-9107980</t>
  </si>
  <si>
    <r>
      <t xml:space="preserve">Viet-Phil Optimum Ventures, Inc.
</t>
    </r>
    <r>
      <rPr>
        <i/>
        <sz val="9"/>
        <rFont val="Arial"/>
        <family val="2"/>
      </rPr>
      <t>Mr. Hung T. Tieu - President                                                                      Block 1, Lot 18, Carmenville Subdivision, Tungha-an, Minglanilla, Cebu
Contact No./s - (032)490-9929; 0917-311-4004</t>
    </r>
  </si>
  <si>
    <t>Maluenda, Cesar C. (CCM Construction)                                                      Residence:
CPG North Avenue, Tagbilaran City
Business Address: Pondol, Loon, Bohol
Tel. No.: - (038)411-2868</t>
  </si>
  <si>
    <t xml:space="preserve">Dulang, Gershon N.                                                                    Barangay Tanghaligue, Talibon, Bohol                               </t>
  </si>
  <si>
    <t>Benedicto, Enrison T.                                                                             Doña Emilia Benedicto Building, No. 7 E. Benedicto Street, Cebu City
Tel. No. - 255-3200
FAX No. - 255-8200</t>
  </si>
  <si>
    <t>Philcoal Mineral Resources Corporation                                                 # 1 P. Zamora St., Mingson Bldg., Cebu City
Tel. # - 254-2472; FAX - 254-4671</t>
  </si>
  <si>
    <r>
      <t xml:space="preserve">Daytona Mining and Dev. Corporation
</t>
    </r>
    <r>
      <rPr>
        <i/>
        <sz val="9"/>
        <rFont val="Arial"/>
        <family val="2"/>
      </rPr>
      <t>Mr. Resurrecion D. Derramas - President                                                    No. 14, Peru Street, Better Living Subdivision, Parañaque City, Metro Manila
Tel. No. - 819-1204; FAX No. - 816-1346</t>
    </r>
  </si>
  <si>
    <r>
      <t xml:space="preserve">Geo-Transport and Construction, Inc.
</t>
    </r>
    <r>
      <rPr>
        <i/>
        <sz val="9"/>
        <rFont val="Arial"/>
        <family val="2"/>
      </rPr>
      <t>Stanley S. Chona - VP-Finance/ Director                                                       Suite 301, 3/F Cebu Long Se Temple Bldg., Osmeña Blvd., Cebu City
Tel. Nos.: - (63-32)254-1958/253-0186
FAX No. - (63-32)255-2715</t>
    </r>
  </si>
  <si>
    <t>Geo-Transport and Construction, Inc.
Stanley S. Chona - VP-Finance/ Director                                                       Suite 301, 3/F Cebu Long Se Temple Bldg., Osmeña Blvd., Cebu City
Tel. Nos.: - (63-32)254-1958/253-0186
FAX No. - (63-32)255</t>
  </si>
  <si>
    <r>
      <t xml:space="preserve">IMC Infinity Mining Corporation
</t>
    </r>
    <r>
      <rPr>
        <i/>
        <sz val="9"/>
        <rFont val="Arial"/>
        <family val="2"/>
      </rPr>
      <t>Philip Van Ho - President and CEO</t>
    </r>
    <r>
      <rPr>
        <sz val="9"/>
        <rFont val="Arial"/>
        <family val="2"/>
      </rPr>
      <t xml:space="preserve">
</t>
    </r>
    <r>
      <rPr>
        <i/>
        <sz val="9"/>
        <rFont val="Arial"/>
        <family val="2"/>
      </rPr>
      <t>Ms. Salmenia C. Caballes (Contact Person)                                                   956 E. Apostol Street, Tulay, Minglanilla, Cebu
Tel. No. - 511-2616
OR
Unit 1612 Avalon Building, Ayala Business Park, Cebu City</t>
    </r>
  </si>
  <si>
    <t>Benitez, Humphrey R.                                                                                Clarita Village, Punta Princesa, Labangon, Cebu City</t>
  </si>
  <si>
    <r>
      <t xml:space="preserve">Quarry Ventures Phils. Inc.
</t>
    </r>
    <r>
      <rPr>
        <i/>
        <sz val="9"/>
        <rFont val="Arial"/>
        <family val="2"/>
      </rPr>
      <t>Ester D. Rosca - President                                                                         117 Shaw Boulevard, Pasig City
Tel. No - 632-7621
FAX No. - 633-5249</t>
    </r>
  </si>
  <si>
    <r>
      <t xml:space="preserve">Nikimiko Exploration, Inc.
</t>
    </r>
    <r>
      <rPr>
        <i/>
        <sz val="9"/>
        <rFont val="Arial"/>
        <family val="2"/>
      </rPr>
      <t>Rommel L. Santos - General Manager                                                       Rm. 34, 2F Silicone Bldg., 169 Sumulong Highway, Mayamot, Antipolo City
Tel. Nos. - 645-3915; 645-3694
FAX - 645-7697</t>
    </r>
  </si>
  <si>
    <r>
      <t xml:space="preserve">Novamonte Mineral and Resources, Inc.
</t>
    </r>
    <r>
      <rPr>
        <i/>
        <sz val="9"/>
        <rFont val="Arial"/>
        <family val="2"/>
      </rPr>
      <t>Archt. Alex T. Tan - President                                                                   TSC Residential Suites
2nd Level, President Magsaysay St.
Villa Aurora, Kasambagan
Cebu City 6000
Tel. Nos. (032) 236-5577 or 232-2820</t>
    </r>
  </si>
  <si>
    <t>Reyes, Joselito M.                                                                                      c/o Mr. Virgilio C. Pongase
Virlo Construction Compound, Pilipog, Cordova, Cebu
Tel. No. - (032)4962417</t>
  </si>
  <si>
    <t>San-Vic Agro-Builders, Inc.
Edgardo H. Mantuhac - President and General Manager                                       Sta. Ana Street, Poblacion, Toledo City, Cebu
Tel. No. - (032)4678998</t>
  </si>
  <si>
    <r>
      <t xml:space="preserve">T.A.G. Mineral Resources, Inc.
</t>
    </r>
    <r>
      <rPr>
        <i/>
        <sz val="9"/>
        <rFont val="Arial"/>
        <family val="2"/>
      </rPr>
      <t>Anson G. Tanglao - President                                                                   Suite 310 P &amp; S Building, 717 Aurora Blvd., Brgy. Mariana, Quezon City</t>
    </r>
  </si>
  <si>
    <r>
      <t xml:space="preserve">Supervolcano Mines Corporation
</t>
    </r>
    <r>
      <rPr>
        <i/>
        <sz val="9"/>
        <rFont val="Arial"/>
        <family val="2"/>
      </rPr>
      <t>Aris T. Alamalam - President                                                                   0955-C Canelar Street, Zamboanga City
Contact No. - 63905-886-3088/63917-580-8520</t>
    </r>
  </si>
  <si>
    <t>Viet-Phil Optimum Ventures, Inc.
Mr. Hung T. Tieu - President                                                                      Block 1, Lot 18, Carmenville Subdivision, Tungha-an, Minglanilla, Cebu
Contact No./s - (032)490-9929; 0917-311-4004</t>
  </si>
  <si>
    <r>
      <t xml:space="preserve">Macroasia Corporation
</t>
    </r>
    <r>
      <rPr>
        <i/>
        <sz val="9"/>
        <rFont val="Arial"/>
        <family val="2"/>
      </rPr>
      <t>Ramon N. Santos  - VP for Mining                                                                 12/F Allied Bank Center, 6754 Ayala Avenue, Makati City, Philippines
Tel. Nos. - (02) 840-2001
FAX No.   - (02) 840-1892</t>
    </r>
  </si>
  <si>
    <t xml:space="preserve">T </t>
  </si>
  <si>
    <r>
      <t xml:space="preserve">Motion for Reconsideration denied on April 08, 2013. Appeal received by MGB-CO on May 08, 2013
Denied per DMO 2013-01.
</t>
    </r>
    <r>
      <rPr>
        <u val="single"/>
        <sz val="8"/>
        <rFont val="Arial"/>
        <family val="2"/>
      </rPr>
      <t>With Order of Finality dated July 02, 2015.</t>
    </r>
  </si>
  <si>
    <r>
      <t xml:space="preserve">Endorsed to MGB-CO on May 12, 2011.
Denied on April 17, 2015 (Non-compliance with DMO No. 2013-01).  </t>
    </r>
    <r>
      <rPr>
        <u val="single"/>
        <sz val="8"/>
        <rFont val="Arial"/>
        <family val="2"/>
      </rPr>
      <t>Order declared final and executory per Resolution dated August 13, 2015. With Motion for Reconsideration received on September 16, 2015</t>
    </r>
  </si>
  <si>
    <r>
      <t xml:space="preserve">Denied under "Use-It-Lose-It Policy". </t>
    </r>
    <r>
      <rPr>
        <u val="single"/>
        <sz val="8"/>
        <rFont val="Arial"/>
        <family val="2"/>
      </rPr>
      <t>Order of Denial declared final and executory per Resolution dated January 20, 2012</t>
    </r>
  </si>
  <si>
    <r>
      <t xml:space="preserve">Denied under "Use-It-Lose-It Policy". </t>
    </r>
    <r>
      <rPr>
        <u val="single"/>
        <sz val="8"/>
        <rFont val="Arial"/>
        <family val="2"/>
      </rPr>
      <t>Order of Denial declared final and executory per Resolution dated September 20, 2011.</t>
    </r>
  </si>
  <si>
    <r>
      <t xml:space="preserve">Denied under "Use-It-Lose-It Policy". </t>
    </r>
    <r>
      <rPr>
        <u val="single"/>
        <sz val="8"/>
        <rFont val="Arial"/>
        <family val="2"/>
      </rPr>
      <t>Order of Denial declared final and executory per Resolution dated June 22, 2012.</t>
    </r>
  </si>
  <si>
    <r>
      <t xml:space="preserve">Denied under "Use-It-Lose-It Policy". </t>
    </r>
    <r>
      <rPr>
        <u val="single"/>
        <sz val="8"/>
        <rFont val="Arial"/>
        <family val="2"/>
      </rPr>
      <t>Order of Denial declared final and executory per Resolution dated May 21, 2013.</t>
    </r>
  </si>
  <si>
    <r>
      <t xml:space="preserve">Denied under "Use-It-Lose-It Policy". </t>
    </r>
    <r>
      <rPr>
        <u val="single"/>
        <sz val="8"/>
        <rFont val="Arial"/>
        <family val="2"/>
      </rPr>
      <t>Order of Denial declared final and executory per Resolution dated October 31, 2013.</t>
    </r>
  </si>
  <si>
    <r>
      <t xml:space="preserve">Motion for Reconsideration denied on April 05, 2013. </t>
    </r>
    <r>
      <rPr>
        <u val="single"/>
        <sz val="8"/>
        <rFont val="Arial"/>
        <family val="2"/>
      </rPr>
      <t>Order declared final and executory per Resolution dated July 15, 2014</t>
    </r>
  </si>
  <si>
    <r>
      <t xml:space="preserve">Denied per DMO No. 2013-01. </t>
    </r>
    <r>
      <rPr>
        <u val="single"/>
        <sz val="8"/>
        <rFont val="Arial"/>
        <family val="2"/>
      </rPr>
      <t>Order of Denial declared final and executory per Resolution dated July 15, 2014.</t>
    </r>
  </si>
  <si>
    <r>
      <t xml:space="preserve">Endorsed to MGB-CO on February 08, 2011.
Denied on April 17, 2015 (Non-compliance with DMO No. 2013-01). </t>
    </r>
    <r>
      <rPr>
        <u val="single"/>
        <sz val="8"/>
        <rFont val="Arial"/>
        <family val="2"/>
      </rPr>
      <t>Order of Denial declared final and executory per Resolution dated July 02, 2015.</t>
    </r>
  </si>
  <si>
    <r>
      <t xml:space="preserve">Endorsed to MGB-CO on February 08, 2011.
Denied on April 17, 2015 (Non-compliance with DMO No. 2013-01). </t>
    </r>
    <r>
      <rPr>
        <u val="single"/>
        <sz val="8"/>
        <rFont val="Arial"/>
        <family val="2"/>
      </rPr>
      <t>Denial of application Final and Executory per Resolution dated July 16, 2015</t>
    </r>
  </si>
  <si>
    <r>
      <t xml:space="preserve">Endorsed to MGB-CO on May 02, 2011.
Denied on April 17, 2015 (Non-compliance with DMO No. 2013-01). </t>
    </r>
    <r>
      <rPr>
        <u val="single"/>
        <sz val="8"/>
        <rFont val="Arial"/>
        <family val="2"/>
      </rPr>
      <t>Order of Denial RTS. Order of Denial Final and Executory per Resolution dated July 16, 2015</t>
    </r>
  </si>
  <si>
    <r>
      <t xml:space="preserve">Endorsed to MGB-CO on May 24, 2011
Denied on April 17, 2015 (Non-compliance with DMO No. 2013-01). Order of Denial RTS. </t>
    </r>
    <r>
      <rPr>
        <u val="single"/>
        <sz val="8"/>
        <rFont val="Arial"/>
        <family val="2"/>
      </rPr>
      <t>Order of Denial declared Final and Executory per Resolution dated July 16, 2015</t>
    </r>
  </si>
  <si>
    <r>
      <t xml:space="preserve">Endorsed to MGB-CO on May 03, 2011 (lacks PNOC clearance to follow).  For submission of PNOC clearance per Notice dated 04/22/2013.
Denied on April 17, 2015 (Non-compliance with DMO No. 2013-01). </t>
    </r>
    <r>
      <rPr>
        <u val="single"/>
        <sz val="8"/>
        <rFont val="Arial"/>
        <family val="2"/>
      </rPr>
      <t>Order of Denial declared Final and Executory per Resolution dated July 16, 2015</t>
    </r>
  </si>
  <si>
    <r>
      <t xml:space="preserve">Endorsed to MGB-CO on September 30, 2008. With clearance from MGB-CO to issue permit.
Denied on April 17, 2015 (Non-compliance with DMO No. 2013-01). </t>
    </r>
    <r>
      <rPr>
        <u val="single"/>
        <sz val="8"/>
        <rFont val="Arial"/>
        <family val="2"/>
      </rPr>
      <t>Order declared final and executory per Resolution dated August 18, 2015</t>
    </r>
  </si>
  <si>
    <t>Rejected on September 17, 2007. Motion for Reconsideration denied on May 07, 2008. With appeal filed at MGB-CO, copy of Notice of Appeal received by this Office on July 10, 2008.
Denied per DMO 2013-01 on April 17, 2015, Order of Denial returned to sender (RTS)
With Order of Finality dated July 02, 2015.</t>
  </si>
  <si>
    <t>Rejected on August 07, 2009.  Motion for Reconsideration denied on October 12, 2009, Appeal filed at MGB-CO denied on January 05, 2011</t>
  </si>
  <si>
    <r>
      <t xml:space="preserve">Motion for Reconsideration denied on April 12, 2013. Appeal received by MGB-CO on July 8, 2013.    </t>
    </r>
    <r>
      <rPr>
        <i/>
        <sz val="8"/>
        <rFont val="Arial"/>
        <family val="2"/>
      </rPr>
      <t>Order of Denial issued on April 30, 2019.</t>
    </r>
  </si>
  <si>
    <r>
      <t xml:space="preserve">Motion for Reconsideration denied on April 05, 2013. Appeal received by MGB-CO on May 10, 2013. </t>
    </r>
    <r>
      <rPr>
        <i/>
        <sz val="8"/>
        <rFont val="Arial"/>
        <family val="2"/>
      </rPr>
      <t>Order of Denial issued on April 30, 2019.</t>
    </r>
  </si>
  <si>
    <r>
      <t xml:space="preserve">Denied on October 07, 2013 per DMO No. 2013-01.  No Motion for Reconsideration filed within the reglementary period. Order declared final and executory on July 15, 2014.
</t>
    </r>
    <r>
      <rPr>
        <i/>
        <sz val="8"/>
        <rFont val="Arial"/>
        <family val="2"/>
      </rPr>
      <t>With opposition from Larena Municipality filed with Panel of Arbitrators on Sept. 29, 2008.</t>
    </r>
  </si>
  <si>
    <r>
      <t xml:space="preserve">Denied per DMO No. 2013-01. Letter requesting for reconsideration received on November 21, 2013. </t>
    </r>
    <r>
      <rPr>
        <u val="single"/>
        <sz val="8"/>
        <rFont val="Arial"/>
        <family val="2"/>
      </rPr>
      <t>MR denied on June 26, 2015.</t>
    </r>
    <r>
      <rPr>
        <sz val="8"/>
        <rFont val="Arial"/>
        <family val="2"/>
      </rPr>
      <t xml:space="preserve">
With opposition from SB Maribojoc (Resolution No. 30, Series of 2009) filed at Panel of Arbitrators, docket fee paid on June 22, 2009.</t>
    </r>
  </si>
  <si>
    <r>
      <t xml:space="preserve">Denied per DMO No. 2013-01.  No Motion for Reconsideration filed within the reglementary period. </t>
    </r>
    <r>
      <rPr>
        <u val="single"/>
        <sz val="8"/>
        <rFont val="Arial"/>
        <family val="2"/>
      </rPr>
      <t>Order declared final and executory per Resolution dated July 15, 2014.</t>
    </r>
  </si>
  <si>
    <t>ANNEX - C</t>
  </si>
  <si>
    <t>EXPLORATION PERMIT (EP)</t>
  </si>
  <si>
    <t>119A</t>
  </si>
  <si>
    <t>119B</t>
  </si>
  <si>
    <t xml:space="preserve">EP-000010VII
</t>
  </si>
  <si>
    <t xml:space="preserve">Registered on July 12, 2013. With request for suspension of exploration pursuant to Section 12 of the terms and conditions of the permit issued received on October 23, 2013 </t>
  </si>
  <si>
    <t>EXPA</t>
  </si>
  <si>
    <r>
      <t xml:space="preserve">3a.  Denied/Rejected </t>
    </r>
    <r>
      <rPr>
        <sz val="10"/>
        <color indexed="10"/>
        <rFont val="Arial"/>
        <family val="2"/>
      </rPr>
      <t>with finality</t>
    </r>
  </si>
  <si>
    <r>
      <t xml:space="preserve">3b.  Denied/Rejected </t>
    </r>
    <r>
      <rPr>
        <sz val="10"/>
        <color indexed="10"/>
        <rFont val="Arial"/>
        <family val="2"/>
      </rPr>
      <t>without finality</t>
    </r>
  </si>
  <si>
    <t>1.2. By the Central Office (endorsed)</t>
  </si>
  <si>
    <t>Cebu City
Toledo City
Balamban</t>
  </si>
  <si>
    <t>2.1 Within Appeal Period of filing of Motion for Reconsideration (Denied/rejected for the reporting month)</t>
  </si>
  <si>
    <t>2.2a For resolution of Motion for Reconsideration</t>
  </si>
  <si>
    <t>2.2b  Denied (No record of appeal/MR filed) - No Finality of Denial Order</t>
  </si>
  <si>
    <t>2.3 With Appeal (filed with MGB-CO/MAB)</t>
  </si>
  <si>
    <t>2.4  With pending case filed with Panel of Arbitrators</t>
  </si>
  <si>
    <t xml:space="preserve"> 3b. Without Order of Finality (No Motion for Reconsideration filed within the reglementary period)</t>
  </si>
  <si>
    <t xml:space="preserve"> 3a. With Finality/Executory</t>
  </si>
  <si>
    <t>4.  Withdrawn by/Returned to applicant</t>
  </si>
  <si>
    <t>6.  Forwarded applications with larger area to Regional Office covering larger area of the application</t>
  </si>
  <si>
    <t>5.  Converted to other Mining Tenements</t>
  </si>
  <si>
    <t>6.  Expired</t>
  </si>
  <si>
    <t>6.1  With no application for renewal</t>
  </si>
  <si>
    <t>6.2  With Pending Applications for Renewal</t>
  </si>
  <si>
    <t>6.3  Denied Application for Renewal</t>
  </si>
  <si>
    <t>1.1. By the Regional Office</t>
  </si>
  <si>
    <t>2.  Denied/Rejected</t>
  </si>
  <si>
    <t>2.1  Within Appeal Period of filing of Motion for Reconsideration (Denied/rejected for the reporting month)</t>
  </si>
  <si>
    <t>2.2 For resolution of Motion for Reconsideration</t>
  </si>
  <si>
    <t>2.4 Mining dispute appealed to other Offices</t>
  </si>
  <si>
    <t>2.5b Without Finality (No Motion for Reconsideration filed within the reglementary period)</t>
  </si>
  <si>
    <t>5.  Converted to other Tenement</t>
  </si>
  <si>
    <t>4.  Forwarded applications with larger area to Regional Office covering larger area of the application</t>
  </si>
  <si>
    <t>3.  Withdrawn by/Returned to applicant</t>
  </si>
  <si>
    <t xml:space="preserve">     3.1  With pending case filed with Panel of Arbitrators</t>
  </si>
  <si>
    <t xml:space="preserve"> 2.5 With Finality/Executory</t>
  </si>
  <si>
    <r>
      <t xml:space="preserve">DATE CANCELLED         </t>
    </r>
    <r>
      <rPr>
        <sz val="8"/>
        <rFont val="Arial"/>
        <family val="2"/>
      </rPr>
      <t>(mm/dd/yyyy)</t>
    </r>
  </si>
  <si>
    <t xml:space="preserve"> 3.  Cancelled</t>
  </si>
  <si>
    <t>3.1  Cancelled per DMO 2005-03 only (not included in DMO 2005-13- with Motion for Reconsideration)</t>
  </si>
  <si>
    <t>3.2  With Finality per DMO 2005-13 (now under PMDC)</t>
  </si>
  <si>
    <t xml:space="preserve">            3.2.1  With Joint Operating Agreement with PMDC</t>
  </si>
  <si>
    <t xml:space="preserve">            3.2.2  Without Joint Operating Agreement with PMDC</t>
  </si>
  <si>
    <t xml:space="preserve"> 2.  Denied/Rejected</t>
  </si>
  <si>
    <t xml:space="preserve"> 1.  Under Process</t>
  </si>
  <si>
    <r>
      <t xml:space="preserve">Philmet Exploration Corp. (formerly WMC, Phil., Inc.)
</t>
    </r>
    <r>
      <rPr>
        <i/>
        <sz val="9"/>
        <rFont val="Arial"/>
        <family val="2"/>
      </rPr>
      <t>Ms. Veronica Iñiguez-Lee - President and General Manager                                                                                                          Rm. 33, 2nd Floor Silicone Building
169 Sumulong Highway, Mayamot
Antipolo City</t>
    </r>
  </si>
  <si>
    <t>05/13/1998</t>
  </si>
  <si>
    <r>
      <t xml:space="preserve">DATE WITHDRAWN          </t>
    </r>
    <r>
      <rPr>
        <sz val="8"/>
        <rFont val="Arial"/>
        <family val="2"/>
      </rPr>
      <t>(mm/dd/yyyy)</t>
    </r>
  </si>
  <si>
    <t>12/29/2009</t>
  </si>
  <si>
    <r>
      <t xml:space="preserve">DATE OF DENIAL (MR)          </t>
    </r>
    <r>
      <rPr>
        <sz val="8"/>
        <rFont val="Arial"/>
        <family val="2"/>
      </rPr>
      <t>(mm/dd/yyyy)</t>
    </r>
  </si>
  <si>
    <t>FINANCIAL OR TECHNICAL ASSISTANCE AGREEMENTS (FTAA)</t>
  </si>
  <si>
    <t>ANNEX - D</t>
  </si>
  <si>
    <r>
      <t xml:space="preserve">DATE OF REJECTION          </t>
    </r>
    <r>
      <rPr>
        <sz val="8"/>
        <rFont val="Arial"/>
        <family val="2"/>
      </rPr>
      <t>(mm/dd/yyyy)</t>
    </r>
  </si>
  <si>
    <t>Mercado, Daniel Angelo E.                                                                        43 Chicago St., Royal Cebu Estates, Casili, Consolacion, Cebu
Tel. No. - (032)415-6145</t>
  </si>
  <si>
    <t>Sua, Benton S.                                                                                           Suite 301, 3/F Cebu Long Se Temple Bldg., Osmeña Blvd., Cebu City
Contact No.: - (032)255-1889</t>
  </si>
  <si>
    <t>Chona, Lydia S.                                                                                       c/o Suite 301, 3/F Cebu Long Se Temple Bldg., Osmeña Blvd., Cebu City
Contact No.: - (032)255-1889</t>
  </si>
  <si>
    <t>PSI Pinam Sands, Incorporated
Humprey R. Benitez                                                                                        No. 2 Clarita Village, Punta Princesa, Cebu City
Contact No. - 0916-726-2874</t>
  </si>
  <si>
    <t>Salve, Annie G.                                                                                               c/o La Prueba Enterprises, cor V. Rama and N. Bacalso Avenues</t>
  </si>
  <si>
    <t>Tariman, Renee P.                                                                                        TSC Residential Suites
2nd Level, President Magsaysay St.
Villa Aurora, Kasambagan
Cebu City 6000
Tel. Nos. (032) 236-5577 or 232-2820</t>
  </si>
  <si>
    <t>Bajo Jr., Quirico Cinco                                                                                    TSC Residential Suites
2nd Level, President Magsaysay St.
Villa Aurora, Kasambagan
Cebu City 6000
Tel. Nos. (032) 236-5577 or 232-2820</t>
  </si>
  <si>
    <t>IPA</t>
  </si>
  <si>
    <r>
      <t xml:space="preserve">Uni-Mount Ventures and Development Corporation
</t>
    </r>
    <r>
      <rPr>
        <i/>
        <sz val="9"/>
        <rFont val="Arial"/>
        <family val="2"/>
      </rPr>
      <t>Ms. Nelba B. Pangilinan - Chief Executive Officer                                           TSC Residential Suites
2nd Level, President Magsaysay St.
Villa Aurora, Kasambagan
Cebu City 6000
Tel. Nos. (032) 236-5577 or 232-2820</t>
    </r>
  </si>
  <si>
    <t xml:space="preserve">IPA </t>
  </si>
  <si>
    <r>
      <t xml:space="preserve">Ilihan Sangi Aggregates Multipurpose Cooperative
</t>
    </r>
    <r>
      <rPr>
        <i/>
        <sz val="9"/>
        <rFont val="Arial"/>
        <family val="2"/>
      </rPr>
      <t>Ms. Lucia A. Paras - Chairman                                                                Cabulihan, Toledo City, Cebu</t>
    </r>
  </si>
  <si>
    <t>Rejected 23/06/1992</t>
  </si>
  <si>
    <t>Rejected 08/08/1991</t>
  </si>
  <si>
    <t>Rejected 11/04/1991</t>
  </si>
  <si>
    <t>Rejected 31/10/1991</t>
  </si>
  <si>
    <t>Rejected 08/10/1998</t>
  </si>
  <si>
    <t>Rejected 24/07/1992</t>
  </si>
  <si>
    <t>Rejected 19/01/1999</t>
  </si>
  <si>
    <t>Rejected 28/06/1998</t>
  </si>
  <si>
    <t>Rejected 25/08/1998</t>
  </si>
  <si>
    <t>Rejected 15/04/1993</t>
  </si>
  <si>
    <t>Rejected 30/07/1998</t>
  </si>
  <si>
    <t>Rejected 28/09/1998</t>
  </si>
  <si>
    <t>Rejected 06/03/2001</t>
  </si>
  <si>
    <t>Rejected 27/04/2001</t>
  </si>
  <si>
    <t>Rejected 06/11/2001</t>
  </si>
  <si>
    <t>Rejected 26/01/2001</t>
  </si>
  <si>
    <t>Rejected 06/11/2000</t>
  </si>
  <si>
    <t>Rejected 31/07/2006</t>
  </si>
  <si>
    <t>Rejected 04/10/2006</t>
  </si>
  <si>
    <t>Rejected 15/11/2002</t>
  </si>
  <si>
    <t>Rejected 30/05/2006</t>
  </si>
  <si>
    <t>Rejected 20/02/2006</t>
  </si>
  <si>
    <t>Rejected 05/07/2005</t>
  </si>
  <si>
    <t>Denied - March 12, 2015 (no Motion for Reconsideration filed within the reglementary period, no Order of Finality)</t>
  </si>
  <si>
    <t>Alcontin, Cecilia O.                                                                                        Camp 8, Toledo City, Cebu
Contact No. - +639154438030</t>
  </si>
  <si>
    <t>69</t>
  </si>
  <si>
    <t>16</t>
  </si>
  <si>
    <t>53</t>
  </si>
  <si>
    <t>48</t>
  </si>
  <si>
    <t>71</t>
  </si>
  <si>
    <t>70</t>
  </si>
  <si>
    <t>72</t>
  </si>
  <si>
    <t>75</t>
  </si>
  <si>
    <t>60</t>
  </si>
  <si>
    <t>56</t>
  </si>
  <si>
    <t>59</t>
  </si>
  <si>
    <t>50</t>
  </si>
  <si>
    <t>45</t>
  </si>
  <si>
    <t>44</t>
  </si>
  <si>
    <t>40</t>
  </si>
  <si>
    <t>39</t>
  </si>
  <si>
    <t>37</t>
  </si>
  <si>
    <t>35</t>
  </si>
  <si>
    <t>33</t>
  </si>
  <si>
    <t>26</t>
  </si>
  <si>
    <t>25</t>
  </si>
  <si>
    <t>18</t>
  </si>
  <si>
    <t>12</t>
  </si>
  <si>
    <t>11</t>
  </si>
  <si>
    <t>8</t>
  </si>
  <si>
    <t>6</t>
  </si>
  <si>
    <t>5</t>
  </si>
  <si>
    <t>3</t>
  </si>
  <si>
    <t>13</t>
  </si>
  <si>
    <t>10</t>
  </si>
  <si>
    <t>2</t>
  </si>
  <si>
    <t>1</t>
  </si>
  <si>
    <t>15</t>
  </si>
  <si>
    <t>4</t>
  </si>
  <si>
    <t>31</t>
  </si>
  <si>
    <t>20</t>
  </si>
  <si>
    <t>100% - Filipino</t>
  </si>
  <si>
    <t>Withdrawn 09/28/1998</t>
  </si>
  <si>
    <t>Withdrawn 08/07/2003</t>
  </si>
  <si>
    <t>Returned 05/02/2016</t>
  </si>
  <si>
    <t>Rex T. Gerona                                                                                           414 Mendoza St., Barangay 3, Tuburan, Cebu
Contact No. -0917-302-0080</t>
  </si>
  <si>
    <t>Borgonia, Aracili M.                                                                                     Sta. Cruz, Balamban, Cebu
Contact No. - 0926-6668564</t>
  </si>
  <si>
    <t>Ms. Jaycel E. Sato (JKS Construction Supplies)                                                 SRP Road, San Roque, Talisay, Cebu
Contact No. - (032)272-7685</t>
  </si>
  <si>
    <t>17</t>
  </si>
  <si>
    <t>Peligro, Robert                                                                                             Danao, Duero, Bohol</t>
  </si>
  <si>
    <t>Tomori, Aida E.                                                                                            Malabuhan, Siaton, Negros Oriental
Cell Nos.: - 09268850970/ 09173300128</t>
  </si>
  <si>
    <t>Borja, Arlene T.                                                                                            Luray II, Toledo City, Cebu</t>
  </si>
  <si>
    <t>Suba, Anna B.                                                                                              497 Lipata, Minglanilla, Cebu
Cell Phone No. - 0917-3733602</t>
  </si>
  <si>
    <t>Benitez, Humprey R.                                                                                      Clarita Village, Punta Princesa, Cebu City
Contact No. - (032) 261-1708</t>
  </si>
  <si>
    <t>Besañes, Gimar A.                                                                                          Barangay Mainit, Naga City, Cebu</t>
  </si>
  <si>
    <t>Dolino, Ma. Celeste L.                                                                                    Barangay Cabitoonan, Toledo City, Cebu
Contact No. - +639063125936</t>
  </si>
  <si>
    <r>
      <t xml:space="preserve">Jute Rocks, Inc.
</t>
    </r>
    <r>
      <rPr>
        <i/>
        <sz val="9"/>
        <rFont val="Arial"/>
        <family val="2"/>
      </rPr>
      <t>Mr. Willy U. Te - President                                                                             11th Floor, Pag-IBIG Fund - WT CORPORATE Tower, Mindanao Ave., Cebu Business Park, Cebu City
Tel. Nos. (032)234-2560; 234-2580
FAX No. (032)232-7465
e-mail: wtajute@skyinet.net</t>
    </r>
  </si>
  <si>
    <t xml:space="preserve"> Dumadag, Meriam Jane                                                                              Barangay Mainit, City of Naga, Cebu
Contact Nos. - +639275621158/ +639156724418/+639216351987</t>
  </si>
  <si>
    <r>
      <t xml:space="preserve">WTG Construction and Development Corporation
</t>
    </r>
    <r>
      <rPr>
        <i/>
        <sz val="9"/>
        <rFont val="Arial"/>
        <family val="2"/>
      </rPr>
      <t>Willy T. Go - President and General Manager                                                88 N. Bacalso Ave., Extension, Barangay Cogon-Pardo, Cebu City
Contact Nos. - (032)273-7988; 416-3992 to 94; 09188880500
FAX No. - (032)416-3991</t>
    </r>
  </si>
  <si>
    <r>
      <t xml:space="preserve">Balamban Construction and Marine Services Ltd. Co.
</t>
    </r>
    <r>
      <rPr>
        <i/>
        <sz val="9"/>
        <rFont val="Arial"/>
        <family val="2"/>
      </rPr>
      <t>Alan L. Adlawan - General Partner                                                              Nangka, Balamban, Cebu
Contact No. - (032)333-2270</t>
    </r>
  </si>
  <si>
    <t>Chona, Stanley S.                                                                                          Suite 301, 3/F Cebu Long Se Temple Bldg., Osmeña Blvd., Cebu City
Contact No.: - (032)255-1889</t>
  </si>
  <si>
    <t>Navarro, Annette J.                                                                                        Corazon Village I, San Isidro, Talisay City, Cebu
Contact No. - TELEFAX - (032)236-3547</t>
  </si>
  <si>
    <t>Bardenas, Cielito T.                                                                                      Brgy. Owak, Asturias, Cebu
Contact No. - (032) 333-2270</t>
  </si>
  <si>
    <t>Yu, Oliver Sobere                                                                                       Calindagan, Dumaguete City
Contact No. - 0917-3143341</t>
  </si>
  <si>
    <t>21</t>
  </si>
  <si>
    <t>14</t>
  </si>
  <si>
    <t>28</t>
  </si>
  <si>
    <t>23</t>
  </si>
  <si>
    <t>27</t>
  </si>
  <si>
    <t>Cancelled on 05/01/2004</t>
  </si>
  <si>
    <r>
      <t xml:space="preserve">DATE APPROVED                        </t>
    </r>
    <r>
      <rPr>
        <sz val="8"/>
        <rFont val="Arial"/>
        <family val="2"/>
      </rPr>
      <t>(mm/dd/yyyy)</t>
    </r>
  </si>
  <si>
    <t>Celso K. Inocente                                                                                          2nd St., Guadalupe Heights Village, Cebu City
Tel. Nos. - (63-32)255-6786; 412-4049; 412-5337</t>
  </si>
  <si>
    <r>
      <t xml:space="preserve">DCD Builders, Inc.
</t>
    </r>
    <r>
      <rPr>
        <i/>
        <sz val="9"/>
        <rFont val="Arial"/>
        <family val="2"/>
      </rPr>
      <t>Engr. Danilo D. Dira, Jr. - President and CEO                                                   Rm. 201, Century Plaza Commercial Complex, J. Osmeña St., Cebu City</t>
    </r>
  </si>
  <si>
    <r>
      <t xml:space="preserve">Catmon Sand &amp; Gravel Corp.
</t>
    </r>
    <r>
      <rPr>
        <i/>
        <sz val="9"/>
        <rFont val="Arial"/>
        <family val="2"/>
      </rPr>
      <t>Joel P. Quiño - Project Manager                                                               Poblacion, Compostela, Cebu
Cell No. - 0917-885438</t>
    </r>
  </si>
  <si>
    <t>24</t>
  </si>
  <si>
    <t>9</t>
  </si>
  <si>
    <t>7</t>
  </si>
  <si>
    <t>96 001</t>
  </si>
  <si>
    <t>96 002</t>
  </si>
  <si>
    <t>97 001</t>
  </si>
  <si>
    <t>97 004</t>
  </si>
  <si>
    <t>97 005</t>
  </si>
  <si>
    <t>98 002</t>
  </si>
  <si>
    <t>98 003</t>
  </si>
  <si>
    <t>98 004</t>
  </si>
  <si>
    <t>98 006</t>
  </si>
  <si>
    <r>
      <t xml:space="preserve">Geo-Transport and Construction, Inc.
</t>
    </r>
    <r>
      <rPr>
        <i/>
        <sz val="9"/>
        <rFont val="Arial"/>
        <family val="2"/>
      </rPr>
      <t>Stanley S. Chona - VP-Finance/ Director                                                     Suite 301, 3/F Cebu Long Se Temple, Osmeña Blvd., Cebu City
(63-32)254-1958/253-0186
FAX No. - (63-32)255-2715</t>
    </r>
  </si>
  <si>
    <t>Teo, Mervin R.                                                                                                 Lagtang, Argao, Cebu</t>
  </si>
  <si>
    <t>19</t>
  </si>
  <si>
    <r>
      <t xml:space="preserve">Mabuhay Filcement, Inc.
</t>
    </r>
    <r>
      <rPr>
        <i/>
        <sz val="9"/>
        <rFont val="Arial"/>
        <family val="2"/>
      </rPr>
      <t>Enrique L. Benedicto
Chairman                                                                                                     Doña Emilia Benedicto Building, No. 7 E. Benedicto Street, Cebu City
Tel. No. - 255-3200
FAX No. - 255-8200</t>
    </r>
  </si>
  <si>
    <r>
      <t xml:space="preserve">Sino-Italy Construction Philippines, Inc.
</t>
    </r>
    <r>
      <rPr>
        <i/>
        <sz val="9"/>
        <rFont val="Arial"/>
        <family val="2"/>
      </rPr>
      <t>Albert J. Golez - Managing Director                                                          31 Mckinley St., Silay City City, Negros Occidental
Contact No. - 0917-8095887</t>
    </r>
  </si>
  <si>
    <r>
      <t xml:space="preserve">MCCI Corporation
</t>
    </r>
    <r>
      <rPr>
        <i/>
        <sz val="9"/>
        <rFont val="Arial"/>
        <family val="2"/>
      </rPr>
      <t>Felimon C. Martel - General Superintendent                                                   7th Floor, Corporate Business Centre, Paseo de Roxas, cornver Arnaiz St., Makati City 1128 Metro Manila
Contact No./s - 02-812-1494
Fax No. - 02-812-0833</t>
    </r>
  </si>
  <si>
    <r>
      <t xml:space="preserve">DATE APPROVED                         </t>
    </r>
    <r>
      <rPr>
        <sz val="8"/>
        <rFont val="Arial"/>
        <family val="2"/>
      </rPr>
      <t>(mm/dd/yyyy)</t>
    </r>
  </si>
  <si>
    <r>
      <t xml:space="preserve">DATE OF EXPIRATION       </t>
    </r>
    <r>
      <rPr>
        <sz val="8"/>
        <rFont val="Arial"/>
        <family val="2"/>
      </rPr>
      <t>(mm/dd/yyyy)</t>
    </r>
  </si>
  <si>
    <r>
      <t xml:space="preserve">Philippine Mining Service Corporation
</t>
    </r>
    <r>
      <rPr>
        <i/>
        <sz val="9"/>
        <rFont val="Arial"/>
        <family val="2"/>
      </rPr>
      <t>Mr. Junji Asai - President                                                                                     Rm. 805, 8th Floor, Keppel Center, Samar Loop, Cor. Cardinal Rosales Ave., Cebu Business Park, Cebu City
Contact Nos. (032)233-9541
                         (032)415-8740
FAX No. (032)233-9546
Alcoy Dolomite Plant:
Pugalo, Alcoy, Dalaguete, Cebu 6023
Contact No. (032)483-9001 to 9002
FAX No. (032)483-9003</t>
    </r>
  </si>
  <si>
    <r>
      <t xml:space="preserve">Li Yang Aggregates Corporation
</t>
    </r>
    <r>
      <rPr>
        <i/>
        <sz val="9"/>
        <rFont val="Arial"/>
        <family val="2"/>
      </rPr>
      <t>Jaw Lin Ken - General Manager                                                                   Polog, Consolacion, Cebu
Tel. Nos. - 032-512-2213; 032-5121527</t>
    </r>
  </si>
  <si>
    <r>
      <t xml:space="preserve">Philippine Mining Service Corporation
</t>
    </r>
    <r>
      <rPr>
        <i/>
        <sz val="9"/>
        <rFont val="Arial"/>
        <family val="2"/>
      </rPr>
      <t>Mr. Junji Asai - President                                                                               Head Office:
Rm. 805, 8th Floor, Keppel Center, Samar Loop, Cor. Cardinal Rosales Ave., Cebu Business Park, Cebu City
Contact Nos. (032)233-9541
                         (032)415-8740
FAX No. (032)233-9546
Bohol Mine: Garcia-Hernandez, Bohol
West Canayaon, Garcia-Hernandez, Bohol 6307
Contact No. (038)416-0561
FAX No. (032)532-5032</t>
    </r>
  </si>
  <si>
    <t>11/20/2018</t>
  </si>
  <si>
    <r>
      <t xml:space="preserve">Toledo Aggregates and Construction Development Corporation
</t>
    </r>
    <r>
      <rPr>
        <i/>
        <sz val="9"/>
        <rFont val="Arial"/>
        <family val="2"/>
      </rPr>
      <t>Mr. Diosdado L. Chan - Vice-President                                                    Inayagan, Naga, Cebu
Contact No. (032)272-6622</t>
    </r>
  </si>
  <si>
    <r>
      <t xml:space="preserve">Anseca-Acelco Ventures, Inc.
</t>
    </r>
    <r>
      <rPr>
        <i/>
        <sz val="9"/>
        <rFont val="Arial"/>
        <family val="2"/>
      </rPr>
      <t>Filomena S. Cañedo - President                                                           4658 Tiber, Minglanilla, Cebu 6046
Contact No. (032)272-3232
FAX No. (032)272-6337</t>
    </r>
  </si>
  <si>
    <t>Hanjin Heavy Industries and Construction Company, Inc./Michael G. Abucejo                                                                            Bulilis, Ubay, Bohol
Tel. Nos. - (038) 518-0471 &amp; 72
FAX No. - (038) 518-0422</t>
  </si>
  <si>
    <r>
      <t xml:space="preserve">Solid Stone Center Corporation
</t>
    </r>
    <r>
      <rPr>
        <i/>
        <sz val="9"/>
        <rFont val="Arial"/>
        <family val="2"/>
      </rPr>
      <t>Mr. Ignacio A. Paz - President                                                                     JMEX Compund, Ibabao, Cordova, Cebu
Contact Nos. - (032)260-1967
FAX No. - (032)260-1967</t>
    </r>
  </si>
  <si>
    <r>
      <t xml:space="preserve">Balamban Concrete Aggregates &amp; Construction, Inc.
</t>
    </r>
    <r>
      <rPr>
        <i/>
        <sz val="9"/>
        <rFont val="Arial"/>
        <family val="2"/>
      </rPr>
      <t>Ms. Luzviminda T. Dulang - President                                                                  Tanghaligue, Talibon, Bohol
Tel. Nos. - (038)515-0591; (032)418-2028</t>
    </r>
  </si>
  <si>
    <r>
      <t xml:space="preserve">Alcoy Agro Corporation
</t>
    </r>
    <r>
      <rPr>
        <i/>
        <sz val="9"/>
        <rFont val="Arial"/>
        <family val="2"/>
      </rPr>
      <t>Cary Ervin Q. Plando - President
Mr. Conrad Ross Q. Plando - Marketing Manager                                       Barangay, Pugalo, Alcoy, Cebu
Contact Nos. - (032)412-7856
FAX No. - (032)483-9250</t>
    </r>
  </si>
  <si>
    <r>
      <t>Taiheiyo Cement Philippines, Inc. (</t>
    </r>
    <r>
      <rPr>
        <i/>
        <sz val="9"/>
        <rFont val="Arial"/>
        <family val="2"/>
      </rPr>
      <t>formerly Grand Cement Manufacturing Corporation</t>
    </r>
    <r>
      <rPr>
        <sz val="9"/>
        <rFont val="Arial"/>
        <family val="2"/>
      </rPr>
      <t xml:space="preserve">)
</t>
    </r>
    <r>
      <rPr>
        <i/>
        <sz val="9"/>
        <rFont val="Arial"/>
        <family val="2"/>
      </rPr>
      <t>Katsuo Ono - Sr. Vice President/ Plant Manager
Mr. Seiche Nakamura - Plant Director                                                         Taiheiyo Cement Philippines, Inc. (formerly Grand Cement Manufacturing Corporation)
Katsuo Ono - Sr. Vice President/ Plant Manager
Mr. Seiche Nakamura - Plant Director</t>
    </r>
  </si>
  <si>
    <r>
      <t xml:space="preserve">Kimwa Construction and Development Corporation
</t>
    </r>
    <r>
      <rPr>
        <i/>
        <sz val="9"/>
        <rFont val="Arial"/>
        <family val="2"/>
      </rPr>
      <t>Alfredo Y. Lua - General Manager                                                              S. Albano St., Subangdaku, Mandaue City 6014
Contact No. (032)346-0421 to 23
FAX No. (032)421-6868</t>
    </r>
  </si>
  <si>
    <r>
      <t xml:space="preserve">Kimwa Construction and Development Corporation
</t>
    </r>
    <r>
      <rPr>
        <i/>
        <sz val="9"/>
        <rFont val="Arial"/>
        <family val="2"/>
      </rPr>
      <t>Alfredo Y. Lua - General Manager                                                                         S. Albano St., Subangdaku, Mandaue City 6014
Contact No. (032)346-0421 to 23
FAX No. (032)421-6868</t>
    </r>
  </si>
  <si>
    <t>Acoy</t>
  </si>
  <si>
    <t>AMPP</t>
  </si>
  <si>
    <t>AFTA</t>
  </si>
  <si>
    <t>MINERAL PROCESSING PERMIT (MPP)</t>
  </si>
  <si>
    <t xml:space="preserve">ANNEX  F  </t>
  </si>
  <si>
    <t xml:space="preserve">100%- Filipino </t>
  </si>
  <si>
    <t>60%-Filipino                                                                                 20%-Vietnamese                                               20% - American</t>
  </si>
  <si>
    <t>100%- Filipino</t>
  </si>
  <si>
    <t>01% Filipino                                    99% Korean</t>
  </si>
  <si>
    <r>
      <t xml:space="preserve"> Euzkadi Holdings Corporation                                                        </t>
    </r>
    <r>
      <rPr>
        <i/>
        <sz val="9"/>
        <rFont val="Arial"/>
        <family val="2"/>
      </rPr>
      <t>Jose Primo Santos - Chairman/President                                                                            Unit A 17th Floor, Belvedere Tower, San Miguel Ave., Ortigas Center, Pasig City</t>
    </r>
  </si>
  <si>
    <t>Top Quality Resources Corp.                                                              Manuel A. Chua - President                                                                                                           1423 The Mondrian Bldg., Pablo Ocampo, San Antonio, Makati City</t>
  </si>
  <si>
    <t>Top Quality Resources Corp.                                                               Manuel A. Chua - President                                                                                                     1423 The Mondrian Bldg., Pablo Ocampo, San Antonio, Makati City</t>
  </si>
  <si>
    <t>Top Quality Resources Corp.                                                            Manuel A. Chua - President                                                                                                               1423 The Mondrian Bldg., Pablo Ocampo, San Antonio, Makati City</t>
  </si>
  <si>
    <t>Top Quality Corporation                                                                     Manuel A. Chua - President                                                                                              1423 The Mondrian Bldg., Pablo Ocampo, San Antonio, Makati City</t>
  </si>
  <si>
    <t>Top Quality Corporation                                                                   Manuel A. Chua - President                                                                                                                        1423 The Mondrian Bldg., Pablo Ocampo, San Antonio, Makati City</t>
  </si>
  <si>
    <t>Top Quality Corporation                                                                            Manuel A. Chua - President                                                                                            1423 The Mondrian Bldg., Pablo Ocampo, San Antonio, Makati City</t>
  </si>
  <si>
    <t xml:space="preserve">Avalar Mining Coporation                                                                       Mr. Frederick L. Domingo Borromeo - General Manager                                                                       One Esplanada, Seaside Blvd., cor. J.W. Diokno Blvd., Mall of Asia Complex, CBP 1-A, Pasay City       </t>
  </si>
  <si>
    <t>Geo-Transport &amp; Construction, Inc                                                    Edward Tan Chona.- President &amp; Gen. Manager                                                              Suite 301, 3/F Cebu Long Se Temple Bldg., Osmeña Blvd., Cebu City</t>
  </si>
  <si>
    <t>Whitepod Resources Corporation                                                        Ms. Theresa T. Chua - President                                                                                    1423 The Mondrian Bldg., Pablo Ocampo, San Antonio, Makati City</t>
  </si>
  <si>
    <r>
      <t xml:space="preserve">Jamal Mining, Inc.
</t>
    </r>
    <r>
      <rPr>
        <i/>
        <sz val="9"/>
        <rFont val="Arial"/>
        <family val="2"/>
      </rPr>
      <t>Amy S. Jose - President and CEO</t>
    </r>
    <r>
      <rPr>
        <sz val="9"/>
        <rFont val="Arial"/>
        <family val="2"/>
      </rPr>
      <t xml:space="preserve">
</t>
    </r>
    <r>
      <rPr>
        <i/>
        <sz val="9"/>
        <rFont val="Arial"/>
        <family val="2"/>
      </rPr>
      <t>Atty. Jesse N. Macias - General Manager                                                                                                                                       8th Floor, Basic Petroleum Building, C. Palanca Street, Makati City
Contact No. - 0920-9122930</t>
    </r>
  </si>
  <si>
    <t>65%- Filipino                                    35%- American</t>
  </si>
  <si>
    <r>
      <t xml:space="preserve">San-Vic Agro-Builders, Inc.
</t>
    </r>
    <r>
      <rPr>
        <i/>
        <sz val="9"/>
        <rFont val="Arial"/>
        <family val="2"/>
      </rPr>
      <t>Edgardo H. Mantuhac - President and General Manager                                       Sta. Ana Street, Poblacion, Toledo City, Cebu
Tel. No. - (032)4678998</t>
    </r>
  </si>
  <si>
    <t xml:space="preserve">60%-Filipino                                                                                 40%-Spanish                  </t>
  </si>
  <si>
    <t xml:space="preserve">60%-Filipino                                                                                 40%-Korean                 </t>
  </si>
  <si>
    <t>Pamplona
Sibulan
Tanjay City</t>
  </si>
  <si>
    <t>Guindulman
Candijay
Duero</t>
  </si>
  <si>
    <t xml:space="preserve">60%-Filipino                                                                                 40%-Singaporean                 </t>
  </si>
  <si>
    <t>5.3% -Filipino                                51%-Norwagian                                                                                 36%-UK                                               5.4% - Swedish                    1.2% -Irish                           1.1% -Danish</t>
  </si>
  <si>
    <t xml:space="preserve">Ubay
Alicia
Mabini
</t>
  </si>
  <si>
    <t>Candijay
Duero 
Guindulman</t>
  </si>
  <si>
    <t xml:space="preserve">Danao
Inabanga
San Miguel
Trinidad </t>
  </si>
  <si>
    <t xml:space="preserve">Buenavista
Inabanga
</t>
  </si>
  <si>
    <t>Pamplona
Santa Catalina</t>
  </si>
  <si>
    <t>Catmon
Sogod
Tuburan</t>
  </si>
  <si>
    <t>Bindoy
Manjuyod</t>
  </si>
  <si>
    <t>Asturias
Compostela
Danao
Balamban</t>
  </si>
  <si>
    <t>Bacong
Dauin
Zamboanguita
Siaton</t>
  </si>
  <si>
    <t>Getafe
Buenavista</t>
  </si>
  <si>
    <t>Tagbilaran City
Baclayon
Albuquerque</t>
  </si>
  <si>
    <t>Getafe
Talibon</t>
  </si>
  <si>
    <t>Naga City
Toledo City
Pinamungahan</t>
  </si>
  <si>
    <t>Getafe
Talibon
Trinidad</t>
  </si>
  <si>
    <t>Buenavista
Inabanga</t>
  </si>
  <si>
    <t>Buenavista
Getafe
Talibon
Trinidad</t>
  </si>
  <si>
    <t>Carmen
Danao
Dagohoy
Pilar                
San Miguel
Sierra Bullones</t>
  </si>
  <si>
    <t>Carmen
Catmon</t>
  </si>
  <si>
    <t>Dauin
Sta. Catalina
Valencia
Zamboanguita</t>
  </si>
  <si>
    <t>Asturias
Tuburan</t>
  </si>
  <si>
    <t>Albuquerque
Baclayon</t>
  </si>
  <si>
    <t>Buenavista
Jetafe</t>
  </si>
  <si>
    <t>.0038% Filipino                             .0019% Canadian                                                          99.9943% - Australian</t>
  </si>
  <si>
    <t>60%- Filipino             40% -Chinese</t>
  </si>
  <si>
    <t>60%- Filipino             40% -American</t>
  </si>
  <si>
    <t>60%- Filipino             40% -Korean</t>
  </si>
  <si>
    <t>80%- Filipino             20% -British</t>
  </si>
  <si>
    <r>
      <t xml:space="preserve">DATE APPROVED                          </t>
    </r>
    <r>
      <rPr>
        <sz val="8"/>
        <rFont val="Arial"/>
        <family val="2"/>
      </rPr>
      <t>(mm/dd/yyyy)</t>
    </r>
  </si>
  <si>
    <t>Dolomite Mining Corporation                                                                      2nd Floor, Kalayaan Bldg., De la Rosa and Salcedo Sts., Legaspi Village, Makati City
Tel. Nos. - 867-3058 to 3059
FAX No. - 867-3663</t>
  </si>
  <si>
    <r>
      <t xml:space="preserve">Philippine Mining Development Corporation (PMDC)
</t>
    </r>
    <r>
      <rPr>
        <i/>
        <sz val="9"/>
        <rFont val="Arial"/>
        <family val="2"/>
      </rPr>
      <t>Atty. Lito A. Mondragon  - President and CEO                                         Unit 2904-B, Philippine Stock Exchange West Tower, Exchange Road, Ortigas Center, Pasig City
Tel No. - 7061629 to 38
Telefax - 7061630 to 31
Email - info@pmdc.com.ph</t>
    </r>
  </si>
  <si>
    <r>
      <t xml:space="preserve">Philippine Mining Development Corporation (PMDC) and Mt. Sinai Mining Exploration and Development Corporation (Operator)
</t>
    </r>
    <r>
      <rPr>
        <i/>
        <sz val="9"/>
        <rFont val="Arial"/>
        <family val="2"/>
      </rPr>
      <t>Vicente T. Lao - President and CEO (Operator)                                     Km. 12, Diversion Road, Panacan, Davao City
Tel. No. - (082)234-0502
FAX No. - (082)234-0577</t>
    </r>
  </si>
  <si>
    <r>
      <t xml:space="preserve">Philippine Mining Development Corporation (PMDC) and T &amp; D Kim Phils., Inc. (Operator)
</t>
    </r>
    <r>
      <rPr>
        <i/>
        <sz val="9"/>
        <rFont val="Arial"/>
        <family val="2"/>
      </rPr>
      <t>Alma L. Sabulao - President (Operator)                                                  Unit 406, M.C.S. Tower, Makati Cinema Square Complex,  1299 Don Chino Roces Avenue, San Lorenzo, Makati City</t>
    </r>
  </si>
  <si>
    <t>281</t>
  </si>
  <si>
    <t>336</t>
  </si>
  <si>
    <t>Atlas Consolidated Mining &amp; Development Corporation (ACMDC) and Anatolia Jaca, Asterio Buqueron, Cristeta C. Bagano, Lucila Pascual, Mercedes Aytona, Regina de Vera, Ricardo A. Verches and Biga Copper Mines, Inc. represented by ACMDC                                                                                           7th Floor, Quad Alpha Centrum, 125 Pioneer St., Mandaluyong City
Tel. Nos.
Cebu Office (Mine Site):
(032) 325-2215/(032) 467-1408
FAX - (032) 467-1288
Manila Office:
(02)635-2387/(02)635-4495
FAX - (02) 635-4495</t>
  </si>
  <si>
    <t>LEASE CONTRACT (LC)</t>
  </si>
  <si>
    <t>ANNEX - I</t>
  </si>
  <si>
    <t>60% Filipino                    40% Singaporean</t>
  </si>
  <si>
    <t>65% Filipino                    35% American</t>
  </si>
  <si>
    <t>100% Filipino</t>
  </si>
  <si>
    <t>95.60% Filipino                    4.4% Chinese</t>
  </si>
  <si>
    <t>60% Filipino                    40% Japanese</t>
  </si>
  <si>
    <t>EXPA000233VII</t>
  </si>
  <si>
    <t>06/24/2019</t>
  </si>
  <si>
    <t>Asturias,   Tuburan</t>
  </si>
  <si>
    <t>EXPA000234VII</t>
  </si>
  <si>
    <t>EXPA000235VII</t>
  </si>
  <si>
    <t>Valencia                                  Sta. Catalina</t>
  </si>
  <si>
    <t>EXPA000236VII</t>
  </si>
  <si>
    <t>Valencia                                  Dauin                                      Dumaguete City</t>
  </si>
  <si>
    <t>EXPA000237VII</t>
  </si>
  <si>
    <t>Trifecta Mining &amp; Quarrying Inc.</t>
  </si>
  <si>
    <t>07/24/2019</t>
  </si>
  <si>
    <t>Pangdan, Jagna, Bohol</t>
  </si>
  <si>
    <t>EXPA000238VII</t>
  </si>
  <si>
    <t>EXPA000239VII</t>
  </si>
  <si>
    <t>EXPA000240VII</t>
  </si>
  <si>
    <t>09/06/2019</t>
  </si>
  <si>
    <t>Aloguinsan                     San Fernando                          Barili                                           Carcar City</t>
  </si>
  <si>
    <t xml:space="preserve">                         Barili                                           Carcar City</t>
  </si>
  <si>
    <t>Barili                                 Dumanjug                                 Sibonga                                 Carcar City</t>
  </si>
  <si>
    <t>Poseidon Resources Corporation                                                       Sheena M. Macapinig - President                                                                            1423 The Mondrian Bldg., Pablo Ocampo, San Antonio, Makati City</t>
  </si>
  <si>
    <t>Exploration Permit (2nd renewal) registered on 09/12/2019</t>
  </si>
  <si>
    <t xml:space="preserve">                                               </t>
  </si>
  <si>
    <t>Tanghaligue, Talibon, Bohol</t>
  </si>
  <si>
    <t>IPA000093VII</t>
  </si>
  <si>
    <t>Lim, Nestor V.                                                                                 Martinez St., Barangay Ubos, Bayawan City, Negros Oriental</t>
  </si>
  <si>
    <t>09/18/2019</t>
  </si>
  <si>
    <t>EXPA000241VII</t>
  </si>
  <si>
    <t>Midan Corporation                                                                             Mr. Hyun-Yong Cho - President                                                                   18E Fort Palm Spring, 30th St., Taguig City, MM</t>
  </si>
  <si>
    <t>09/27/2019</t>
  </si>
  <si>
    <t xml:space="preserve">Siaton
</t>
  </si>
  <si>
    <t>Gold, Silver, Copper, Lead, Zinc, Molybdenum. Etc.</t>
  </si>
  <si>
    <t>AMPP-000026VII</t>
  </si>
  <si>
    <t xml:space="preserve"> Balamban</t>
  </si>
  <si>
    <t>For evaluation</t>
  </si>
  <si>
    <t>AMPP-000027VII</t>
  </si>
  <si>
    <r>
      <t xml:space="preserve">KDK Multiple Ventures
</t>
    </r>
    <r>
      <rPr>
        <i/>
        <sz val="9"/>
        <rFont val="Arial"/>
        <family val="2"/>
      </rPr>
      <t>Catherine D. King
Owner                                                                                                  J. King &amp; Sons Co. Inc., Holy Name, Mabolo, Cebu City</t>
    </r>
  </si>
  <si>
    <t>AMPP-000028VII</t>
  </si>
  <si>
    <r>
      <t xml:space="preserve">Rizalde R. Uy
</t>
    </r>
    <r>
      <rPr>
        <i/>
        <sz val="9"/>
        <rFont val="Arial"/>
        <family val="2"/>
      </rPr>
      <t>Owner                                                                                                  Barangay Magdugo, Toledo City, Cebu
Tel. No. - 09209198128</t>
    </r>
  </si>
  <si>
    <r>
      <t xml:space="preserve">Cratus Construction and Development Corp.
</t>
    </r>
    <r>
      <rPr>
        <i/>
        <sz val="9"/>
        <rFont val="Arial"/>
        <family val="2"/>
      </rPr>
      <t>Ms. Mariza R. Tormis - President                                                                                       L. Gabuya Street, Basak Pardo, Cebu City</t>
    </r>
  </si>
  <si>
    <t>Pitogo, Consolacion, Cebu</t>
  </si>
  <si>
    <t>Pangdan, City of Naga, Cebu</t>
  </si>
  <si>
    <t>EXPA000242VII</t>
  </si>
  <si>
    <t>99.99%- Korean                   0.01%- Filipino</t>
  </si>
  <si>
    <t xml:space="preserve">100%- Filipino                  </t>
  </si>
  <si>
    <t>10/15/2019</t>
  </si>
  <si>
    <t xml:space="preserve">Jimalalud                                    La Libertad
</t>
  </si>
  <si>
    <t>Pozzolan                                              &amp; other minerals</t>
  </si>
  <si>
    <t>EXPA000243VII</t>
  </si>
  <si>
    <r>
      <t xml:space="preserve">SI Resources Corporation                                                                  GF Mary Bachrach Building cor 25th &amp; Railroad Sts.                          Port Area, Manila                                                                                                   </t>
    </r>
    <r>
      <rPr>
        <i/>
        <sz val="9"/>
        <rFont val="Arial"/>
        <family val="2"/>
      </rPr>
      <t>Tel Nos. (02) 5276331  (02) 5276332</t>
    </r>
  </si>
  <si>
    <r>
      <t xml:space="preserve">Nestor V. Lim                                                                                  Martinez St., Barangay Ubos                                                 Bayawan City, Negros Oriental                                                                                                   </t>
    </r>
    <r>
      <rPr>
        <i/>
        <sz val="9"/>
        <rFont val="Arial"/>
        <family val="2"/>
      </rPr>
      <t>Tel Nos. (035) 5310388  (035) 5310888                                             Mobile: 09175501111</t>
    </r>
  </si>
  <si>
    <t>10/16/2019</t>
  </si>
  <si>
    <t>Silica Sand and other associated minerals</t>
  </si>
  <si>
    <t>Bateria, Guihulngan, Negros Oriental</t>
  </si>
  <si>
    <t>T. Alonzo St., Poblacion, Madridejos, Cebu</t>
  </si>
  <si>
    <t>EXPA000244VII</t>
  </si>
  <si>
    <r>
      <t xml:space="preserve">Alexander S. Aznar                                                                                 2nd Floor, Manoling Building, V. Gullas St.                                                Barangay San Roque, Cebu City                                                                                                 </t>
    </r>
    <r>
      <rPr>
        <i/>
        <sz val="9"/>
        <rFont val="Arial"/>
        <family val="2"/>
      </rPr>
      <t xml:space="preserve">Tel Nos. (032) 2344627                                                                </t>
    </r>
  </si>
  <si>
    <t>10/28/2019</t>
  </si>
  <si>
    <t>Motion for Reconsideration denied on April 05, 2013.  Appeal filed at MGB-CO (copy of Appeal received by MGB-7 on 06/14/2013).                       Notice of Issuance of Decision from CO received on 11/14/2019. Date of decision: 11/06/2019</t>
  </si>
  <si>
    <t>Tinago, Dauis, Bohol</t>
  </si>
  <si>
    <t>Santo Niño, Talibon, Bohol</t>
  </si>
  <si>
    <t>IPA000094VII</t>
  </si>
  <si>
    <t>J.O.S. Holdings, Inc.                                                                              North Tapon, La Libertad, Negros Oriental</t>
  </si>
  <si>
    <t>10/30/2019</t>
  </si>
  <si>
    <t>008</t>
  </si>
  <si>
    <t>009</t>
  </si>
  <si>
    <t>EXPA-OMR-008VII</t>
  </si>
  <si>
    <t>EXPA-OMR-009VII</t>
  </si>
  <si>
    <t>Ubay,                      Pres. Carlos P. Garcia</t>
  </si>
  <si>
    <t>02/03/2020</t>
  </si>
  <si>
    <t>01/29/2020</t>
  </si>
  <si>
    <t>EXPA000245VII</t>
  </si>
  <si>
    <t>EXPA000246VII</t>
  </si>
  <si>
    <t>IPA000090VII</t>
  </si>
  <si>
    <t>Canaway</t>
  </si>
  <si>
    <t>Yu Sobere, Rhea M.
Ever Mall, Perdices Street, Dumaguete City, Negros Oriental</t>
  </si>
  <si>
    <t>For posting at specified bulletin board for 1 week</t>
  </si>
  <si>
    <t>Issuance of Panel of Arbitrators certification that there is no adverse claim, protest or opposition filed against EXPA000198VII</t>
  </si>
  <si>
    <t>Receipt of copy of NCIP letter dated June 21, 2016 addressed to applicant re: amended area is within Ancestral Domain and invite for Pre-FPIC Conference</t>
  </si>
  <si>
    <t>Pending NCIP requirement</t>
  </si>
  <si>
    <t>Pending  NCIP Certification</t>
  </si>
  <si>
    <t>Gold, Silver, Copper and Others</t>
  </si>
  <si>
    <t>02/17/2020</t>
  </si>
  <si>
    <t>99.99%-Korean
0.01%- Filipino</t>
  </si>
  <si>
    <t xml:space="preserve">
Receipt of copy of MGB-CO letter to applicant dated May 06, 2016 re: amendment of area (1 meridional block) and immediate issuance of Clearance to approve EXPA-000074-VII for the said 84.2350 hectares</t>
  </si>
  <si>
    <t>Receipt of Memorandum from MGB-CO dated June 21, 2019 re:  Issuance of Clearance to the Exploration Permit upon compliance/ submission of the requirements enumerated in Item No. 1 of the aforesaid Memorandum</t>
  </si>
  <si>
    <t>Receipt of Memorandum from MGB-CO dated May 28, 2019 re:  Issuance of Clearance to the Exploration Permit upon compliance/ submission of the requirements enumerated in Item No. 1 of the aforesaid Memorandum</t>
  </si>
  <si>
    <t>Receipt of Memorandum from MGB-CO dated August 23, 2019 re:  Issuance of Clearance to the Exploration Permit upon compliance/ submission of the requirements enumerated in Item No. 1 of the aforesaid Memorandum</t>
  </si>
  <si>
    <t>Receipt of Memorandum from MGB-CO, dated October 28, 2019 re: Application for EXPA-000179, which was returned to this Office for compliance with certain revisions/deficiencies</t>
  </si>
  <si>
    <t>Receipt of Memorandum from MGB-CO, dated August 23, 2019 re: Application for EXPA-000146, which was returned to this Office for compliance with certain deficiencies</t>
  </si>
  <si>
    <t>Receipt of Memorandum from MGB-CO, dated May 30, 2019 re: Application for EXPA-000160, which was returned to this Office for compliance with certain deficiencies</t>
  </si>
  <si>
    <t>Receipt of Memorandum from MGB-CO, dated July 29, 2019 re: Application for EXPA-OMR-002, which was returned to this Office for compliance with certain revisions/deficiencies</t>
  </si>
  <si>
    <t>Second Renewal of permit was registered on October 21, 2019</t>
  </si>
  <si>
    <t>007</t>
  </si>
  <si>
    <t>EXPA-OMR-007VII</t>
  </si>
  <si>
    <t>99.91% Filipino
0.09% Foreign (The nationality is not inidicated.)</t>
  </si>
  <si>
    <t>60.04% Filipino
39.96% Japanese</t>
  </si>
  <si>
    <t>70% Filipino
30% Japanese</t>
  </si>
  <si>
    <t>Denied; Filing of Motion for Reconsideration on October 14, 2014.</t>
  </si>
  <si>
    <t>Denied; Filing of Motion for Reconsideration on September 24, 2014</t>
  </si>
  <si>
    <t>11/07/2018</t>
  </si>
  <si>
    <t>Cities of Cebu, Talisay, Lapu-Lapu and Naga
San Fernando, Minglanilla and Cordova</t>
  </si>
  <si>
    <t xml:space="preserve">EP-000018VII </t>
  </si>
  <si>
    <t>Registered with this Office on May 19, 2020</t>
  </si>
  <si>
    <t>01/02/2020</t>
  </si>
  <si>
    <t>Fourth Renewal of permit was egistered on June 18, 2020</t>
  </si>
  <si>
    <t>06/17/2020</t>
  </si>
  <si>
    <r>
      <t xml:space="preserve">Quarry Ventures Phils., Inc.
Ester D. Rosca  - President                                                                                              No. 22 San Gregorio St., Capitol 8 Subdivision
Pasig City
Tel. No - 632-7621
FAX No. - 633-5249         </t>
    </r>
    <r>
      <rPr>
        <i/>
        <sz val="9"/>
        <rFont val="Arial"/>
        <family val="2"/>
      </rPr>
      <t xml:space="preserve">                                                                   </t>
    </r>
  </si>
  <si>
    <t>Minglanilla
Toledo City</t>
  </si>
  <si>
    <t>Returned to MGB 7 on March 04, 2020 with Clearance to issue EP subject to certain conditions.</t>
  </si>
  <si>
    <t>SPECIAL MINERAL EXTRACTION PERMIT</t>
  </si>
  <si>
    <t>SMEPA-19-001VII</t>
  </si>
  <si>
    <t>SMEPA</t>
  </si>
  <si>
    <t>60% Filipino
40% Singaporean</t>
  </si>
  <si>
    <t>11/12/2019</t>
  </si>
  <si>
    <t>Sand, silt and other sediments</t>
  </si>
  <si>
    <r>
      <t xml:space="preserve">Marisand Resources Co. Ltd.
</t>
    </r>
    <r>
      <rPr>
        <i/>
        <sz val="9"/>
        <rFont val="Arial"/>
        <family val="2"/>
      </rPr>
      <t>Lim E.E. Kok
Managing Director
Sitio Baas, Brgy. Pagsabungan, Mandaue City, Cebu
Tel No. 032-3459525
Fax No. 032-3459526</t>
    </r>
  </si>
  <si>
    <t xml:space="preserve">EP-000019VII </t>
  </si>
  <si>
    <r>
      <t xml:space="preserve">Triuneland, Inc.
</t>
    </r>
    <r>
      <rPr>
        <i/>
        <sz val="9"/>
        <color indexed="8"/>
        <rFont val="Arial"/>
        <family val="2"/>
      </rPr>
      <t>Contact Person: Ms. Irene U. Te                                                           11th Floor, PAG-IBIG Fund-WT Corporate Tower, Cebu Business Park, Cebu City
Contact No. - (032)234-2560</t>
    </r>
  </si>
  <si>
    <t>Third renewal of permit was registered on July 02, 2019</t>
  </si>
  <si>
    <t>Registered with this Office on August 13, 2020</t>
  </si>
  <si>
    <t xml:space="preserve">EP-000017VII </t>
  </si>
  <si>
    <t xml:space="preserve">Ocelot Mineral Corporation
Michael G. Acaban - President
1501 Taipan Place, Emerald Avenue, Ortigas,
Barangay San Antonio, Pasig City
Tel No. 8633-9757
</t>
  </si>
  <si>
    <t>Registered with this Office on September 21, 2020.</t>
  </si>
  <si>
    <t xml:space="preserve">IP 000035VII
 </t>
  </si>
  <si>
    <t>Second Renewal of permit was registered on September 21, 2020</t>
  </si>
  <si>
    <t>Registered on September 21, 2020</t>
  </si>
  <si>
    <t>Application for second renewal filed at MGB-CO</t>
  </si>
  <si>
    <t>2nd Renewal of Permit was approved on August 25, 2017
Deed of Assignment approved on 02/02/2018</t>
  </si>
  <si>
    <t>Denied on April 30, 2020. No motion for reconsideration filed within the prescribed period.</t>
  </si>
  <si>
    <t>Denied on December 28, 2020</t>
  </si>
  <si>
    <t>Denied on December 21,  2020</t>
  </si>
  <si>
    <r>
      <t xml:space="preserve">Motion for Reconsideration denied on April 05, 2013. Appeal received by MGB-CO on May 14, 2013. </t>
    </r>
    <r>
      <rPr>
        <i/>
        <sz val="8"/>
        <rFont val="Arial"/>
        <family val="2"/>
      </rPr>
      <t xml:space="preserve"> Order of Denial issued on April 30, 2019.        Appeal dated July 5, 2019 filed by the Appelant, through counsel, from the Order dated April 30, 2019 issued by MGB Acting Director. 
Filed at DENR    </t>
    </r>
  </si>
  <si>
    <t xml:space="preserve">ANNEX  H  -   CERTIFICATE OF ACCREDITATION AS DEALER/TRADER AND/OR RETAILER </t>
  </si>
  <si>
    <t>B.  APPROVED CERTIFICATE OF ACCREDITATION</t>
  </si>
  <si>
    <t>A.  CERTIFICATE OF ACCREDITATION APPLICATIONS</t>
  </si>
  <si>
    <t>Irene M. Pabatao</t>
  </si>
  <si>
    <t>Dan Enrico Corporation</t>
  </si>
  <si>
    <t>Hiway, Marigondon, Lapu-lapu City, Cebu</t>
  </si>
  <si>
    <t>CA NO. 19-009</t>
  </si>
  <si>
    <t>CA NO. 17-012
(1st Renewal)</t>
  </si>
  <si>
    <t>CA NO. 19-011</t>
  </si>
  <si>
    <t>CA NO. 19-012</t>
  </si>
  <si>
    <t>CA NO. 19-013</t>
  </si>
  <si>
    <t>CA NO. 19-014</t>
  </si>
  <si>
    <t>CA NO. 19-015</t>
  </si>
  <si>
    <t>CA NO. 19-016</t>
  </si>
  <si>
    <t>Arturo I. Camacho</t>
  </si>
  <si>
    <t>Amihan Victoria Sotto Martinez</t>
  </si>
  <si>
    <t>Toledo City Integrated Sales Services Inc.</t>
  </si>
  <si>
    <t>Corazon T. Dela Rosa</t>
  </si>
  <si>
    <t>Angelo G. Dela Rosa</t>
  </si>
  <si>
    <t>Marie Joy A. Sayawan</t>
  </si>
  <si>
    <t>Geranthony Yap Jorda</t>
  </si>
  <si>
    <t>FDRCON Company Inc.</t>
  </si>
  <si>
    <t>Jaiden C. Poloyapoy</t>
  </si>
  <si>
    <t>Talisay, Sta. Fe, Cebu</t>
  </si>
  <si>
    <t>Dumlog, Toledo City , Cebu</t>
  </si>
  <si>
    <t>Lahug, Cebu City, Cebu</t>
  </si>
  <si>
    <t>Brgy. Luz, Archbishop Reyes Ave., Cebu City, Cebu</t>
  </si>
  <si>
    <t>888 Sto. Niño, Lamac, Consolacion, Cebu</t>
  </si>
  <si>
    <t>Bag-ong Dan, Yati, Liloan, Cebu</t>
  </si>
  <si>
    <t>1457 V. Fortune Plains Subd., Cansojong, Talisay City, Cebu</t>
  </si>
  <si>
    <t>Bato, Toledo City, Cebu</t>
  </si>
  <si>
    <t>CA NO. 19-017</t>
  </si>
  <si>
    <t>CA NO. 14-290
(2nd Renewal)</t>
  </si>
  <si>
    <t>CA NO. 19-018</t>
  </si>
  <si>
    <t>CA NO. 13-230
(4th Renewal)</t>
  </si>
  <si>
    <t>CA NO. 19-019</t>
  </si>
  <si>
    <t>Andora Tile Roofings</t>
  </si>
  <si>
    <t>Jose G. Co</t>
  </si>
  <si>
    <t>Alcoy Minerals Development Corporation</t>
  </si>
  <si>
    <t>Ironwood Mineral Tech., Inc.</t>
  </si>
  <si>
    <t>Cotcot, Liloan, Cebu</t>
  </si>
  <si>
    <t>Sudlon, Maguikay, Mandaue City, Cebu</t>
  </si>
  <si>
    <t>Sabang, Sibonga, Cebu</t>
  </si>
  <si>
    <t>Pooc, Santa Fe, Cebu</t>
  </si>
  <si>
    <t>CA NO. 13-325</t>
  </si>
  <si>
    <t>CA NO. 19-026</t>
  </si>
  <si>
    <t>CA NO. 19-027</t>
  </si>
  <si>
    <t>CA NO. 13-242
(4th Renewal)</t>
  </si>
  <si>
    <t>CA NO. 19-031</t>
  </si>
  <si>
    <t>CA NO. 19-034</t>
  </si>
  <si>
    <t>CA NO. 19-035</t>
  </si>
  <si>
    <t>CA NO. 19-037</t>
  </si>
  <si>
    <t>CA NO. 13-247
(4th Renewal)</t>
  </si>
  <si>
    <t>Alegrea D. Ong</t>
  </si>
  <si>
    <t>Maria Norma P. Labang</t>
  </si>
  <si>
    <t>S &amp; F Abajon Enterprises</t>
  </si>
  <si>
    <t>Janmikho Enterprise Corporation</t>
  </si>
  <si>
    <t>Priscillo A. Mendez</t>
  </si>
  <si>
    <t>Talamban Lezzel Housing Supply</t>
  </si>
  <si>
    <t>57 T. Padilla St., Cebu City, Cebu</t>
  </si>
  <si>
    <t>Bonbon, Brgy. Pasol, Alcoy, Cebu</t>
  </si>
  <si>
    <t>Plaridel St., Alang-alang Mandaue City, Cebu</t>
  </si>
  <si>
    <t>North Poblacion, San Francisco, Cebu</t>
  </si>
  <si>
    <t>Poblacion, Alcoy, Cebu</t>
  </si>
  <si>
    <t>Uling, City of Naga, Cebu</t>
  </si>
  <si>
    <t>Kalubian, Talamban, Cebu City, Cebu</t>
  </si>
  <si>
    <t>CA NO. 20-002</t>
  </si>
  <si>
    <t>CA NO. 20-003</t>
  </si>
  <si>
    <t>CA NO. 20-001</t>
  </si>
  <si>
    <t>CA NO. 20-004</t>
  </si>
  <si>
    <t>CA NO. 20-005</t>
  </si>
  <si>
    <t>CA NO. 20-006</t>
  </si>
  <si>
    <t>CA NO. 14-163
(4th Renewal)</t>
  </si>
  <si>
    <t>CA NO. 19-036</t>
  </si>
  <si>
    <t>CA NO. 20-009</t>
  </si>
  <si>
    <t>CA NO. 18-001
(1st Renewal)</t>
  </si>
  <si>
    <t>CA NO. 20-008</t>
  </si>
  <si>
    <t>CA NO. 12-166 (4th Renewal)</t>
  </si>
  <si>
    <t>Fredesvindo C. Miñoza</t>
  </si>
  <si>
    <t>Clemente A. Abalde</t>
  </si>
  <si>
    <t>Angelito A. Undaloc</t>
  </si>
  <si>
    <t>Roberto M. Zapa</t>
  </si>
  <si>
    <t>Maria Fe Chiong Santillan</t>
  </si>
  <si>
    <t>Petrostec Dev't Corp.</t>
  </si>
  <si>
    <t>Francia B. Lariosa</t>
  </si>
  <si>
    <t>Erdijo Corporation</t>
  </si>
  <si>
    <t>Elisa M. Olivares</t>
  </si>
  <si>
    <t>Candarong St., Pulangbato, Cebu City, Cebu</t>
  </si>
  <si>
    <t>Barangay Dumlog, Toledo City, Cebu</t>
  </si>
  <si>
    <t>F. Jaca St., Inayawan, Cebu City, Cebu</t>
  </si>
  <si>
    <t>Mangabat St., Poblacion, Madridejos, Cebu</t>
  </si>
  <si>
    <t>7 Transcentral Highway, Gaas, Balamban, Cebu</t>
  </si>
  <si>
    <t>Barangay Curva, Medellin, Cebu</t>
  </si>
  <si>
    <t>Brgy. Tugas, Madridejos, Cebu</t>
  </si>
  <si>
    <t>Barangay Panoypoy, Consolacion, Cebu</t>
  </si>
  <si>
    <t>Antonio Yumol Canonigo</t>
  </si>
  <si>
    <t>Rizalde R. Uy</t>
  </si>
  <si>
    <t>JM Conds Hardware Corporation</t>
  </si>
  <si>
    <t>Gemma B. Basalo</t>
  </si>
  <si>
    <t>Rowen B. Velasco</t>
  </si>
  <si>
    <t>Evangeline R. Gabisan</t>
  </si>
  <si>
    <t>Geo-Transport And Construction, Inc.</t>
  </si>
  <si>
    <t>Efren S. Cagasan</t>
  </si>
  <si>
    <t>Oliver S. Cagasan</t>
  </si>
  <si>
    <t>Adam Edson M. Silva</t>
  </si>
  <si>
    <t>Filadelfo Jess III V. Baja</t>
  </si>
  <si>
    <t>CA NO. 20-012</t>
  </si>
  <si>
    <t>CA NO. 18-009 (1st Renewal)</t>
  </si>
  <si>
    <t>CA NO. 20-014</t>
  </si>
  <si>
    <t>CA NO. 16-332</t>
  </si>
  <si>
    <t>CA NO. 20-018</t>
  </si>
  <si>
    <t>CA NO. 20-016</t>
  </si>
  <si>
    <t>CA NO. 20-017</t>
  </si>
  <si>
    <t>CA NO. 20-015</t>
  </si>
  <si>
    <t>CA NO. 20-021</t>
  </si>
  <si>
    <t>CA NO. 20-022</t>
  </si>
  <si>
    <t>Cambang-og, Toledo City, Cebu</t>
  </si>
  <si>
    <t>Magdugo, Toledo City, Cebu</t>
  </si>
  <si>
    <t>Cor. Ma. Paloma &amp; Salvador Ext., Labangon, Cebu City, Cebu</t>
  </si>
  <si>
    <t>Poblacion, Compostela, Cebu</t>
  </si>
  <si>
    <t>Apid, Cantabaco, Toledo City, Cebu</t>
  </si>
  <si>
    <t>Suite 301, Cebu Long Se Temple Bldg., Osmeña Blvd., Cebu City, Cebu</t>
  </si>
  <si>
    <t>West Binabag, Tayud, Consolacion, Cebu</t>
  </si>
  <si>
    <t>Tayud, Liloan, Cebu</t>
  </si>
  <si>
    <t>Sitio Kalubihan II, Barangay Ilihan, Toledo City, Cebu</t>
  </si>
  <si>
    <t>A.C. Cortes Ave., Alang-alang Mandaue City, Cebu</t>
  </si>
  <si>
    <t>CA NO. 19-010</t>
  </si>
  <si>
    <t>Angelo Carlo T. Lim</t>
  </si>
  <si>
    <t>Philgrey Resources &amp; Construction Supply/Purok 1, Totolan, Dauis, Bohol</t>
  </si>
  <si>
    <t>Yp Construction &amp; Supply</t>
  </si>
  <si>
    <t>CA NO. 13-217 (3rd Renewal)</t>
  </si>
  <si>
    <t>DAO  District, Tagbilaran City, Bohol</t>
  </si>
  <si>
    <t>Edwin N. Salaan</t>
  </si>
  <si>
    <t>CA NO. 19-028</t>
  </si>
  <si>
    <t>CA NO. 19-029</t>
  </si>
  <si>
    <t>CA NO. 19-032</t>
  </si>
  <si>
    <t>CA NO. 19-033</t>
  </si>
  <si>
    <t>Talibon GL Sands Corp.</t>
  </si>
  <si>
    <t>Balamban Concrete Aggregates &amp; Construction Co. Inc.</t>
  </si>
  <si>
    <t>CA NO. 20-007</t>
  </si>
  <si>
    <t>Gerson A. Artiaga</t>
  </si>
  <si>
    <t>CA NO. 20-010</t>
  </si>
  <si>
    <t>Alberto M. Baguio</t>
  </si>
  <si>
    <t>CA NO. 20-013</t>
  </si>
  <si>
    <t>Jaypee C. Flores</t>
  </si>
  <si>
    <t>Tanhaligue, Talibon, Bohol</t>
  </si>
  <si>
    <t>CA NO. 20-019</t>
  </si>
  <si>
    <t>Enrique M. Baguio</t>
  </si>
  <si>
    <t>Purok 8, Sambag, Corella, Bohol</t>
  </si>
  <si>
    <t>CA NO. 16-330 (2nd Renewal)</t>
  </si>
  <si>
    <t>Isabelita D. Uy</t>
  </si>
  <si>
    <t>C.P.G. North Avenue, Barangay Taloto, Tagbilaran City, Bohol</t>
  </si>
  <si>
    <t>CA NO. 20-020</t>
  </si>
  <si>
    <t>CA NO. 20-011</t>
  </si>
  <si>
    <t>Ruth G. Juarez (Jer'C Haulers)</t>
  </si>
  <si>
    <t>CA NO. 20-023</t>
  </si>
  <si>
    <t>Canlumpao, Toledo City, Cebu</t>
  </si>
  <si>
    <t>Eric Paul Llenes</t>
  </si>
  <si>
    <t>Quiot, Cebu City</t>
  </si>
  <si>
    <t>Maricho Jabil (Yong Yan General Merchandise)</t>
  </si>
  <si>
    <t>Paypay, Camotes Island, Cebu</t>
  </si>
  <si>
    <t>Danilo P. Villanueva (Francisca Hardware)</t>
  </si>
  <si>
    <t>Maja Trading and Construction Supply</t>
  </si>
  <si>
    <t>Brgy. Lutac, City of Naga, Cebu</t>
  </si>
  <si>
    <t>Elizabeth D. Enriquez</t>
  </si>
  <si>
    <t>CA NO. 10-107
(5th Renewal)</t>
  </si>
  <si>
    <t>CA NO. 18-016
(1st Renewal)</t>
  </si>
  <si>
    <t>Joveness M. Labuca (Melah Jayne Trading)</t>
  </si>
  <si>
    <t>M.L. Quezon Ave., Cabancalan, Mandaue City</t>
  </si>
  <si>
    <t>CA NO. 20-024</t>
  </si>
  <si>
    <t>Bryan Tan Lim</t>
  </si>
  <si>
    <t>SA Clarin St., Purok 3, DAO District, Tagbilaran, Bohol</t>
  </si>
  <si>
    <t>Anabel Muaña</t>
  </si>
  <si>
    <t>Cor. Tupas and L. Flores Streets, Pasil, Cebu City</t>
  </si>
  <si>
    <t>CA NO. 20-025</t>
  </si>
  <si>
    <t>Arbinson A. Gabison (PABCA Enterprises)</t>
  </si>
  <si>
    <t>Talisay City, Cebu</t>
  </si>
  <si>
    <t>CA NO. 18-024
(1st Renewal)</t>
  </si>
  <si>
    <t>Emigdio G. Gabales</t>
  </si>
  <si>
    <t>CA NO. 20-026</t>
  </si>
  <si>
    <t>Moalboal, Cebu</t>
  </si>
  <si>
    <t>CA NO. 12-209
(4th Renewal)</t>
  </si>
  <si>
    <t>Anthony J. Uy</t>
  </si>
  <si>
    <t>V. Albaño Street, Maguikay, Mandaue City</t>
  </si>
  <si>
    <t>Raul T. Soliano (Evan-Aulga Hardware)</t>
  </si>
  <si>
    <t>CA NO. 12-202
(5th Renewal)</t>
  </si>
  <si>
    <t>Banawa, Cebu City</t>
  </si>
  <si>
    <t>Poblacion West, Pook, Moalboal, Cebu</t>
  </si>
  <si>
    <t>Crisostomo Enad Campo (Cris Housing Supply)</t>
  </si>
  <si>
    <t>CA NO. 20-028</t>
  </si>
  <si>
    <t>Centro Biasong, Talisay City, Cebu</t>
  </si>
  <si>
    <t>Analiza R. Bato (ARB Enterprises)</t>
  </si>
  <si>
    <t>Janiece P. Ebreo (Janiedel Enterprises)</t>
  </si>
  <si>
    <t>SRP Coastal Road, San Roque, Talisay City, Cebu</t>
  </si>
  <si>
    <t>CA NO. 18-027
(1st Renewal)</t>
  </si>
  <si>
    <t>CA NO. 16-338
(2nd Renewal)</t>
  </si>
  <si>
    <t>CA NO. 19-001
(1st Renewal)</t>
  </si>
  <si>
    <t>Manuela's Concrete Products &amp; Housing Supply</t>
  </si>
  <si>
    <t>Brgy. Talamban, Cebu City, Cebu</t>
  </si>
  <si>
    <t>One Esplanade Seaside cor. J.W. Diokn Boulevard, Mall of Asia Complex, Pasay City</t>
  </si>
  <si>
    <t>CA NO. 15-294
(3rd Renewal)</t>
  </si>
  <si>
    <t>San Roque, Talisay City, Cebu</t>
  </si>
  <si>
    <t>Suppliers: 
Humprey Benitez
Petrostec Dev't. Corp.</t>
  </si>
  <si>
    <t>JLRCAI
Nelson Mantes
First Albay Prime Aggregates, Inc.</t>
  </si>
  <si>
    <t>Andorra Tile Roofings, Inc.</t>
  </si>
  <si>
    <t xml:space="preserve">Jerlyn Joyce Baltonado
PMSC
DC Aggregates &amp; Construction
</t>
  </si>
  <si>
    <t>Marc Sanoria Echevarre
Josephine Sanoria Echevarre</t>
  </si>
  <si>
    <t>Nestor V. Lim</t>
  </si>
  <si>
    <t>Emilyn Roxan Go</t>
  </si>
  <si>
    <t>Antonio Montilla
Michael Vincent Salait
Enrique Angeles</t>
  </si>
  <si>
    <t>Jose Sayson
Lorna Enriquez Maningo</t>
  </si>
  <si>
    <t>JLRCAI
Lilibeth Lim</t>
  </si>
  <si>
    <t>Jeffrey E. Bora</t>
  </si>
  <si>
    <t xml:space="preserve">Evangeline Gabisan
</t>
  </si>
  <si>
    <t>Evelyn I. Borres (3 Angels Enterprises)</t>
  </si>
  <si>
    <t>R. Rabaya St., San Roque, Talisay City, Cebu
09656444948</t>
  </si>
  <si>
    <t>Pandong Bato, Media Once</t>
  </si>
  <si>
    <t>Mine waste materials utilized as aggregates material</t>
  </si>
  <si>
    <t>Jeffrey E. Bora (JAJ Aggregates)</t>
  </si>
  <si>
    <t>Jaiden Poloyapoy
Arlene Borja</t>
  </si>
  <si>
    <t>Li Yang Aggregates Corp.</t>
  </si>
  <si>
    <t>Roberto S. Cagasan</t>
  </si>
  <si>
    <t>Petrostec Dev't. Corp.</t>
  </si>
  <si>
    <t>Carmen Copper Corporation</t>
  </si>
  <si>
    <t>PMSC</t>
  </si>
  <si>
    <t>CCMALUENDA CONSTRUCTION, INC.
(Cesar C. Maluenda)</t>
  </si>
  <si>
    <t>Tagbilaran City, Bohol</t>
  </si>
  <si>
    <t>Maricel P. Magno</t>
  </si>
  <si>
    <t>CA NO. 19-030</t>
  </si>
  <si>
    <t>CEC Construction Corporation</t>
  </si>
  <si>
    <t>Units S-6 &amp; S-7, 2nd Floor, Armal Center, Malinao, Pasig Center</t>
  </si>
  <si>
    <t>David C. Paculang, Jr.</t>
  </si>
  <si>
    <t>Wellington O. Chan Lim (Wellington Hardware)</t>
  </si>
  <si>
    <t>Emelito Pascual</t>
  </si>
  <si>
    <t>Kristian Lee Danlag
(Kriskatkai Enterprises)</t>
  </si>
  <si>
    <t>Janiece P. Ebreo</t>
  </si>
  <si>
    <t>Chris Judjarham P. De Los Santos
(JCFA Construction &amp; Services)</t>
  </si>
  <si>
    <t>Irene M. Pabatao
Lilibeth P. Lim</t>
  </si>
  <si>
    <t>Jonathan V. Arcaya</t>
  </si>
  <si>
    <t>JAJ Aggregates</t>
  </si>
  <si>
    <t>Evelyn I. Borres</t>
  </si>
  <si>
    <t>QVPI</t>
  </si>
  <si>
    <t>Dante S. Catinguib</t>
  </si>
  <si>
    <t>Robert C. Gomez (R and Kyle General Merchandise)</t>
  </si>
  <si>
    <t>Romerl Maputi</t>
  </si>
  <si>
    <t>Margie Z. Ng (Keong Kee Construction Supplies &amp; Enterprise)</t>
  </si>
  <si>
    <t>Ruben William Carballo</t>
  </si>
  <si>
    <t>Lecia Acenas Abao (Leeyakbon Enterprises)</t>
  </si>
  <si>
    <t>Ricky C. Go</t>
  </si>
  <si>
    <t>Carmen Copper Miners Multi-Purpose Cooperative</t>
  </si>
  <si>
    <t>Alphita J. Enojo
IBAR Sand &amp; Gravel
Edna S. Onken</t>
  </si>
  <si>
    <t>Lyñor T. Laxina</t>
  </si>
  <si>
    <t>Jason I. Laure</t>
  </si>
  <si>
    <t>Dan Enrico Corp.</t>
  </si>
  <si>
    <t>Rita E. Tilos</t>
  </si>
  <si>
    <t>Catalino A. Argallon, Jr.</t>
  </si>
  <si>
    <t>San Antonio Sand and Gravel Supply</t>
  </si>
  <si>
    <t xml:space="preserve">PMSC                                                                                                                                                                                                                                                                                                                                                                                                                                                                                                                                                                                                                                                                                                                                                                                                                                                                                                                                                                                                                                                                                                                                                                                                                                                                                                                                                                                                                                                                                                                                                                                                                                                                                                                                                                                                                                                                                                                                                                                                                                                                                                                                                                                                                                                                                                                                                                                                                                                                                                                                                                                                                                                                                                                                                                                                                                                                                                                                                                                                                                                                                                                                                                                                                                                                                                                                                                                                                                                                                                                                                                                                                                                                                                                                                                                                                                                                                                                                                                                                                                                                                                                                                                                                                                                                                                                                                                                                                                                                                                                                                                                                                                                                                                                                                                                                                                                                                                                                                                                                                                                                                                                                                                                                                                                                                                                                                                                                    </t>
  </si>
  <si>
    <t>Richelle Mae Cordova</t>
  </si>
  <si>
    <t>AES Sand and Gravel Trading</t>
  </si>
  <si>
    <t>Jerlyn Joyce S. Baltonado</t>
  </si>
  <si>
    <t>Li Yang Aggregates Corp.
JAJ Aggregates</t>
  </si>
  <si>
    <t>Gerry Lou T. Dulang</t>
  </si>
  <si>
    <t xml:space="preserve">ANL Construction &amp; Development Services
George B. Ablong
Lilibeth P. Lim
</t>
  </si>
  <si>
    <t>Li Yang Aggregates Corporation</t>
  </si>
  <si>
    <t>ARN Central Waste Management, Inc.
Virgilio S. Pongase</t>
  </si>
  <si>
    <t>Nestor V. Lim
George Ablong</t>
  </si>
  <si>
    <t>Dante S. Catingub</t>
  </si>
  <si>
    <t xml:space="preserve">EP-000020-VII </t>
  </si>
  <si>
    <t>Registered in this Office on January 21, 2021.</t>
  </si>
  <si>
    <t>The appeal dated May 30, 2013 of EXPA-000075-VII was granted and the application was reinstated, subject to compliance with all requirements, through Order of MGB Acting Directordated September 15, 2020.</t>
  </si>
  <si>
    <t>Re-indorsed to MGB CO thru Memorandum dated September 07, 2020</t>
  </si>
  <si>
    <t>SUPPLIERS</t>
  </si>
  <si>
    <t>CA NO. 18-015
(1st Renewal)</t>
  </si>
  <si>
    <t>CA NO. 16-326
(2nd Renewal)</t>
  </si>
  <si>
    <t>CA NO. 19-005
(1st Renewal)</t>
  </si>
  <si>
    <t>Mylene Tuso (Ruleen Enterprises)</t>
  </si>
  <si>
    <t>Arbinson Gabison</t>
  </si>
  <si>
    <t>Suson Lumber, Inc.</t>
  </si>
  <si>
    <t>Rock Master Development Corporation</t>
  </si>
  <si>
    <t>304 V. Rama Ave., Cebu City</t>
  </si>
  <si>
    <t>Emelito S. Pascual</t>
  </si>
  <si>
    <t>CA NO. 21-001</t>
  </si>
  <si>
    <t>Nautilux Mining Corporation</t>
  </si>
  <si>
    <t>CA NO. 18-014
(1st Renewal)</t>
  </si>
  <si>
    <t>ACA NO. 20-007</t>
  </si>
  <si>
    <t>ACA NO. 20-004</t>
  </si>
  <si>
    <t>CA NO. 18-004
(1st Renewal)</t>
  </si>
  <si>
    <t>ACA No. 20-005</t>
  </si>
  <si>
    <t>Dumadag, Daniel Earl P.                                                                            235 Alcaraz St., Villa del Rio Subdivision, Bacayan, Cebu City
Contact No. - 09778061655</t>
  </si>
  <si>
    <t>Obeso, Carino L.                                                                                       Camp 8, Toledo City, Cebu
Contact No. - 09286573546</t>
  </si>
  <si>
    <t>Endorsed to MGBCO through MGB7 Memorandum dated December 15, 2020</t>
  </si>
  <si>
    <t>Rockmaster Dev't. Corp.</t>
  </si>
  <si>
    <t>CA NO. 21-003</t>
  </si>
  <si>
    <t>CA NO. 21-005</t>
  </si>
  <si>
    <t>ACA NO. 21-004</t>
  </si>
  <si>
    <t>ORBYSY HOLDINGS, INC. 
(Oliver Sobere Yu)</t>
  </si>
  <si>
    <t>3F Sobere Yu Bldg., Calindagan, Dumaguete City, Negros Oriental</t>
  </si>
  <si>
    <t>CA NO. 21-002</t>
  </si>
  <si>
    <t>Erwin Co Sy (Cherry Rose Builders &amp; Construction Inc.</t>
  </si>
  <si>
    <t>Sikatuna, Cebu City</t>
  </si>
  <si>
    <t>CA NO. 21-004</t>
  </si>
  <si>
    <t>Raul D. Sison (R. Sison Builders)</t>
  </si>
  <si>
    <t>Lot 1, Block 4, Filicia St., San Antonio Homes, Culiat, Quezon City</t>
  </si>
  <si>
    <t>Powerplus Aggregate Systems Co., Ltd. 
(Jose S. Leonor)</t>
  </si>
  <si>
    <t>Barangay Binaliw, Cebu City, Cebu</t>
  </si>
  <si>
    <t>CA NO. 19-007
(1st Renewal)</t>
  </si>
  <si>
    <t>Romeo T. Mansueto (Lyn and RMJ's General Merchandise)</t>
  </si>
  <si>
    <t>Oliver Sobere Yu</t>
  </si>
  <si>
    <t>ARN Central Waste Management
Virlo Construction</t>
  </si>
  <si>
    <t>Romeo A. Desabille (Romdes Enterprises)</t>
  </si>
  <si>
    <t>Purok Mangga, Brgy. Tayud, Liloan, Cebu</t>
  </si>
  <si>
    <t>EXPA000247VII</t>
  </si>
  <si>
    <t>EXPA000248VII</t>
  </si>
  <si>
    <t>EXPA000249VII</t>
  </si>
  <si>
    <t>EXPA000250VII</t>
  </si>
  <si>
    <t>Conversion of APSA-000281VII-B, conversion fee paid on November 18, 2020. Under evaluation</t>
  </si>
  <si>
    <t>11/16/2020</t>
  </si>
  <si>
    <t>Karwin Aggegates, Inc. (KAI)                                                             Manuel S. Go - President                                                                                                          Rm 201, GCA Bldg., Banilad, Cebu City
Tel. No. - 346-0495</t>
  </si>
  <si>
    <t>Karwin Aggegates, Inc. (KAI)                                                             Manuel S. Go - President                                                                                                  Rm 201, GCA Bldg., Banilad, Cebu City
Tel. No. - 346-0495</t>
  </si>
  <si>
    <t xml:space="preserve">Solid Earth Development Corporation
Dennis B. Tenefrancia - President
Delfin A. Campo - Manager for Operations                                                                    11th Floor, Insular Life Cebu Business Centre, Cebu Business Park, Cebu city, Philippines
Tel. Nos. - (032)230-7333
                  (032)231-5333
FAX Nos. - (032)234-1539;
                  (032)231-4825                                                                                  </t>
  </si>
  <si>
    <t>03/10/2020</t>
  </si>
  <si>
    <t>Talisay City &amp; Minglanilla</t>
  </si>
  <si>
    <t>Limestone and other aggregate materials</t>
  </si>
  <si>
    <t>Withdrawn thru letter dated January 15, 2021. Exceeded the allowable maximum area to be applied by a Corporation in any one Province</t>
  </si>
  <si>
    <t>Returned to MGB7 on November 14, 2019 with Clearance to issue EP subject to certain conditions.</t>
  </si>
  <si>
    <r>
      <t xml:space="preserve">Ocelot Mineral Corporation
(formerly Goodyield Resources Development, Incorporated)
</t>
    </r>
    <r>
      <rPr>
        <i/>
        <sz val="9"/>
        <rFont val="Arial"/>
        <family val="2"/>
      </rPr>
      <t xml:space="preserve">Michael G. Acaban - President
1501 Taipan Place, Emerald Avenue, Ortigas,
Barangay San Antonio, Pasig City
Tel No. 8633-9757
</t>
    </r>
  </si>
  <si>
    <t>Returned to MGB7 on August 28, 2019 with Clearance to issue EP subject to certain conditions.</t>
  </si>
  <si>
    <t>Returned to MGB7 on June 06, 2019 due to certain deficiencies.
Deed of Assignment executed by and between Goodyield Resources Development, Inc. and Ocelot Mineral Corporation was approved on August 19, 2020.</t>
  </si>
  <si>
    <t>Returned to MGB7 on September 24, 2019 due to certain deficiencies.</t>
  </si>
  <si>
    <t>Returned to MGB7 on July 08, 2019 due to certain deficiencies.</t>
  </si>
  <si>
    <t>Returned to MGB7 on May 02, 2019 due to certain deficiencies.
First Indorsement: The letter request for a Joint Field Validation of the applied area was forwarded to the DA-VII last December 9, 2019. The applied area was found to be within the SAFDZ.</t>
  </si>
  <si>
    <t xml:space="preserve">Returned on June 13, 2016 per MGB-CO Memorandum dated June 03, 2016;
Receipt of documents for compliance with the deficiencies
</t>
  </si>
  <si>
    <t>Returned on June 18, 2016 (non-compliant with meridional block per EO 79)</t>
  </si>
  <si>
    <t>Returned to MGB7 on July 12, 2019 due to certain deficiencies.
Receipt of the lacking documents for compliance, as stated in the Memorandum from MGB-CO dated June 28, 2019</t>
  </si>
  <si>
    <t>Returned to MGB7 on September 24, 2019 due to certain deficiencies.
The amended EXPA-000171 VII application was submitted, with additional compliant documents last November 25, 2019</t>
  </si>
  <si>
    <t>Converted to EXPA000250VII on November 18, 2020</t>
  </si>
  <si>
    <t>Karen T. Del Prado
Miami Homes, San Isidro
Talisay City, Cebu
Contact Nos. - (032) 414-1057
                        +639176764203</t>
  </si>
  <si>
    <t>Returned thru MGB7 letter dated September 02, 2020 pursuant to MGB Memorandum dated May 17, 2017.</t>
  </si>
  <si>
    <r>
      <rPr>
        <b/>
        <sz val="9"/>
        <rFont val="Arial"/>
        <family val="2"/>
      </rPr>
      <t>Apo Land and Quarry Corporation</t>
    </r>
    <r>
      <rPr>
        <sz val="9"/>
        <rFont val="Arial"/>
        <family val="2"/>
      </rPr>
      <t xml:space="preserve">
</t>
    </r>
    <r>
      <rPr>
        <i/>
        <sz val="9"/>
        <rFont val="Arial"/>
        <family val="2"/>
      </rPr>
      <t>Mr. Paul Vincent Arcenas - President
Contact Person: Atty. Elvira C. Oquendo                           Corporate Secretary and Legal Director
Mr. Gery L. Rota - Operations Manager (Cebu)                                                         25th Floor, Petron Mega Plaza
358 Sen. Gil Puyat Ave., Makati City
Contact Nos.:
Cebu Office:
(032)273-3300 to 09
FAX No. - (032)273-9372
Manila Office:
(632)849-3754
FAX No. - (632)849-3580                                                                     Operator: None</t>
    </r>
  </si>
  <si>
    <t>MPSA No. 013-93-VII</t>
  </si>
  <si>
    <t>MPSA No. 030-95-VII</t>
  </si>
  <si>
    <t>MPSA No. 038-96-VII</t>
  </si>
  <si>
    <t>MPSA No. 059-96-VII</t>
  </si>
  <si>
    <t>MPSA No. 060-96-VII</t>
  </si>
  <si>
    <t>MPSA No. 067A-97-VII</t>
  </si>
  <si>
    <t>MPSA No. 093-97-VII</t>
  </si>
  <si>
    <t>MPSA No. 100-97VII</t>
  </si>
  <si>
    <t>MPSA No. 101-97-VII</t>
  </si>
  <si>
    <t>MPSA No. 117-98-VII</t>
  </si>
  <si>
    <t>MPSA No. 131-99-VII</t>
  </si>
  <si>
    <t>MPSA No. 132-99-VII</t>
  </si>
  <si>
    <t>MPSA No. 150-2000-VII</t>
  </si>
  <si>
    <t>MPSA No. 155-2000-VII</t>
  </si>
  <si>
    <t>MPSA No. 193-2004-VII</t>
  </si>
  <si>
    <t>MPSA No. 194-2004-VII</t>
  </si>
  <si>
    <t>MPSA No. 203-2004-VII</t>
  </si>
  <si>
    <t>MPSA No. 205-2004-VII</t>
  </si>
  <si>
    <t>MPSA No. 208-2005-VII</t>
  </si>
  <si>
    <t>MPSA No. 210-2005-VII</t>
  </si>
  <si>
    <t>MPSA No. 218-2005-VII</t>
  </si>
  <si>
    <t>MPSA No. 264-2008-VII</t>
  </si>
  <si>
    <t>MPSA No. 286-2009-VII</t>
  </si>
  <si>
    <t>MPSA No. 287-2009-VII</t>
  </si>
  <si>
    <t>MPSA No. 307-2009-VII</t>
  </si>
  <si>
    <t>MPSA No. 314-2010-VII</t>
  </si>
  <si>
    <t>MPSA No. 323-2010-VII</t>
  </si>
  <si>
    <t>MPSA No. 327-2010VII</t>
  </si>
  <si>
    <t>MPSA No. 330-2010-VII</t>
  </si>
  <si>
    <t>MPSA No. 335-2010-VII</t>
  </si>
  <si>
    <t>MPSA No. 348-2010-VII</t>
  </si>
  <si>
    <t>MPSA No. 133-99-VII</t>
  </si>
  <si>
    <t>MPSA No. 024-94-VII</t>
  </si>
  <si>
    <t>MPSA No. 067B-97-VII</t>
  </si>
  <si>
    <t>MPSA No. 045-96-VII</t>
  </si>
  <si>
    <t>MPSA No. 046-96-VII</t>
  </si>
  <si>
    <t>MPSA No. 052-96-VII</t>
  </si>
  <si>
    <t>MPSA No. 098-97-VII</t>
  </si>
  <si>
    <t>MPSA No. 147-99-VII</t>
  </si>
  <si>
    <t>Dolino, Dawnah Jo                                                                           1st St., Espina Village, B. Rodriguez St., Guadalupe, Cebu City</t>
  </si>
  <si>
    <t>Registered on August 09, 2016 (2nd Renewal)
Deed of Assignment with Ophelio L. Dolino was approved on January 22, 2021.</t>
  </si>
  <si>
    <t>07/04/2018</t>
  </si>
  <si>
    <t>07/04/2023</t>
  </si>
  <si>
    <t>04/23/2019</t>
  </si>
  <si>
    <t>04/23/2024</t>
  </si>
  <si>
    <t>09/16/2020</t>
  </si>
  <si>
    <t>09/16/2025</t>
  </si>
  <si>
    <t>09/17/2020</t>
  </si>
  <si>
    <t>09/172025</t>
  </si>
  <si>
    <t xml:space="preserve">EP-000021-VII </t>
  </si>
  <si>
    <t>Copper, Gold, Limestone, Tuff, Rock Phospate and other minerals</t>
  </si>
  <si>
    <t>CA NO. 21-006</t>
  </si>
  <si>
    <t>CA NO. 21-009</t>
  </si>
  <si>
    <t>CA NO. 12-216
(5th Renewal)</t>
  </si>
  <si>
    <t>CA NO. 21-008</t>
  </si>
  <si>
    <t>Joselito O. Dosdos</t>
  </si>
  <si>
    <t>Barangay Budlaan, Cebu City</t>
  </si>
  <si>
    <t>CA NO. 21-007</t>
  </si>
  <si>
    <t>Rosalie Cereno Navarez (Gu Rich Construction Supplies Trading)</t>
  </si>
  <si>
    <t>Sambag 1, Cebu City, Cebu</t>
  </si>
  <si>
    <t>Concrete Solutions Inc.</t>
  </si>
  <si>
    <t>ACA NO. 21-011</t>
  </si>
  <si>
    <t>Barangay Lagtang, Talisay City, Cebu</t>
  </si>
  <si>
    <t>Janiedel Enterprises</t>
  </si>
  <si>
    <t>CA NO. 19-012 (1st Renewal)</t>
  </si>
  <si>
    <t>Barrio Luz, Cebu City</t>
  </si>
  <si>
    <t>ACA NO. 21-012</t>
  </si>
  <si>
    <t>O'KEE HARDWARE OPC (Ricardo T. Dela Rosa)</t>
  </si>
  <si>
    <t>Wilson St., Brgy. Lahug, Cebu City</t>
  </si>
  <si>
    <t>Registered in this Office on May 03, 2021.</t>
  </si>
  <si>
    <t>Renewal application filed on 06/11/2021</t>
  </si>
  <si>
    <t>EXPA000251VII</t>
  </si>
  <si>
    <r>
      <t xml:space="preserve">Adnama Concrete Aggregates, Inc.
</t>
    </r>
    <r>
      <rPr>
        <i/>
        <sz val="9"/>
        <rFont val="Arial"/>
        <family val="2"/>
      </rPr>
      <t>Beatriz Amanda L. Borja - President                                                                   3rd Floor Adnama Building, Larrazabal Ave., N. Reclamation Area, Mandaue City
Contact No. - (032) 2394502 (032) 2394315</t>
    </r>
  </si>
  <si>
    <t xml:space="preserve">100%-Filipino                                                                                                 </t>
  </si>
  <si>
    <t>Loon                                            Calape</t>
  </si>
  <si>
    <t>Limestone and associated materials</t>
  </si>
  <si>
    <t>05/21/2021</t>
  </si>
  <si>
    <t>06/14/2021</t>
  </si>
  <si>
    <t>06/14/2023</t>
  </si>
  <si>
    <t>CA NO. 21-013</t>
  </si>
  <si>
    <t>06/29/2021</t>
  </si>
  <si>
    <t>06/29/2023</t>
  </si>
  <si>
    <t>CA NO. 21-012</t>
  </si>
  <si>
    <t>BOHOL PHILGREY RESOURCES INC. (Angelo Carlo T. Lim)</t>
  </si>
  <si>
    <t>Totola Purok 1, Dauis, Bohol</t>
  </si>
  <si>
    <t>Rose Ann l. Atanante                          Darag, Albay</t>
  </si>
  <si>
    <t>IPA000095VII</t>
  </si>
  <si>
    <t>Aracili M. Borgonia                                                                                Barangay Sta. Cruz, Balamban, Cebu</t>
  </si>
  <si>
    <t xml:space="preserve">                                    </t>
  </si>
  <si>
    <t>MPSA No. 111-98-VII-Amended I</t>
  </si>
  <si>
    <r>
      <rPr>
        <b/>
        <sz val="9"/>
        <rFont val="Arial"/>
        <family val="2"/>
      </rPr>
      <t>Lazi Bay Resources Development, Inc.</t>
    </r>
    <r>
      <rPr>
        <sz val="9"/>
        <rFont val="Arial"/>
        <family val="2"/>
      </rPr>
      <t xml:space="preserve">
</t>
    </r>
    <r>
      <rPr>
        <i/>
        <sz val="9"/>
        <rFont val="Arial"/>
        <family val="2"/>
      </rPr>
      <t>Mr. Henry O. Lo - President                                                                                                Rm. 107, FCC Bldg., 119 Rada St., Legaspi Village, Makati City 
Tel. # - 813-7581 to 83 
FAX - (632) 812-9289
           (632) 816-2645                                                                                         Operator: None</t>
    </r>
  </si>
  <si>
    <r>
      <rPr>
        <b/>
        <sz val="9"/>
        <rFont val="Arial"/>
        <family val="2"/>
      </rPr>
      <t>South Western Cement Corporation</t>
    </r>
    <r>
      <rPr>
        <sz val="9"/>
        <rFont val="Arial"/>
        <family val="2"/>
      </rPr>
      <t xml:space="preserve">
</t>
    </r>
    <r>
      <rPr>
        <i/>
        <sz val="9"/>
        <rFont val="Arial"/>
        <family val="2"/>
      </rPr>
      <t>John Paul L. Ang - President                                                                                            Ground Floor, SMITS Corporate Center, 155 EDSA                                Barangay Wack-Wack, Mandaluyong City                                                    Operator : None</t>
    </r>
  </si>
  <si>
    <r>
      <rPr>
        <b/>
        <sz val="9"/>
        <rFont val="Arial"/>
        <family val="2"/>
      </rPr>
      <t>South Western Cement Corporation</t>
    </r>
    <r>
      <rPr>
        <sz val="9"/>
        <rFont val="Arial"/>
        <family val="2"/>
      </rPr>
      <t xml:space="preserve">
John Paul L. Ang - President                                                                                            Ground Floor, SMITS Corporate Center, 155 EDSA                                              Barangay Wack-Wack, Mandaluyong City                                                              Operator: None</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</si>
  <si>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 : None</t>
    </r>
  </si>
  <si>
    <r>
      <rPr>
        <b/>
        <sz val="9"/>
        <rFont val="Arial"/>
        <family val="2"/>
      </rPr>
      <t>Apo Land and Quarry Corporation</t>
    </r>
    <r>
      <rPr>
        <sz val="9"/>
        <rFont val="Arial"/>
        <family val="2"/>
      </rPr>
      <t xml:space="preserve">
</t>
    </r>
    <r>
      <rPr>
        <i/>
        <sz val="9"/>
        <rFont val="Arial"/>
        <family val="2"/>
      </rPr>
      <t>Mr. Paul Vincent Arcenas - President
Contact Person: Atty. Elvira C. Oquendo - Corporate Secretary and Legal Director
Mr. Gery L. Rota - Operations Manager (Cebu)                                                       25th Floor, Petron Mega Plaza
358 Sen. Gil Puyat Ave., Makati City
Contact Nos.:
Cebu Office:
(032)273-3300 to 09
FAX No. - (032)273-9372
Manila Office:
(632)849-3754
FAX No. - (632)849-3580                                                                              Operator : None</t>
    </r>
  </si>
  <si>
    <r>
      <rPr>
        <b/>
        <sz val="9"/>
        <rFont val="Arial"/>
        <family val="2"/>
      </rPr>
      <t>Eagle Cement Corporation</t>
    </r>
    <r>
      <rPr>
        <sz val="9"/>
        <rFont val="Arial"/>
        <family val="2"/>
      </rPr>
      <t xml:space="preserve">
</t>
    </r>
    <r>
      <rPr>
        <i/>
        <sz val="9"/>
        <rFont val="Arial"/>
        <family val="2"/>
      </rPr>
      <t>Mr. John Paul L. Ang - President/CEO                                                                          Barangay Wack Wack, EDSA Mandaluyong City 
Tel. No.:  (032) 301-3453</t>
    </r>
  </si>
  <si>
    <r>
      <rPr>
        <b/>
        <sz val="9"/>
        <rFont val="Arial"/>
        <family val="2"/>
      </rPr>
      <t>Eagle Cement Corporation</t>
    </r>
    <r>
      <rPr>
        <sz val="9"/>
        <rFont val="Arial"/>
        <family val="2"/>
      </rPr>
      <t xml:space="preserve">
</t>
    </r>
    <r>
      <rPr>
        <i/>
        <sz val="9"/>
        <rFont val="Arial"/>
        <family val="2"/>
      </rPr>
      <t>Mr. John Paul L. Ang - President/CEO                                                                          Barangay Wack Wack, EDSA Mandaluyong City 
Tel. No.:  (032) 301-3454
Operator : None</t>
    </r>
  </si>
  <si>
    <r>
      <rPr>
        <b/>
        <sz val="9"/>
        <rFont val="Arial"/>
        <family val="2"/>
      </rPr>
      <t>Quarry Ventures Phils., Inc.</t>
    </r>
    <r>
      <rPr>
        <sz val="9"/>
        <rFont val="Arial"/>
        <family val="2"/>
      </rPr>
      <t xml:space="preserve">
</t>
    </r>
    <r>
      <rPr>
        <i/>
        <sz val="9"/>
        <rFont val="Arial"/>
        <family val="2"/>
      </rPr>
      <t>Ester D. Rosca  - President                                                                                              No. 22 San Gregorio St., Capitol 8 Subdivision
Pasig City
Tel. No - 632-7621
FAX No. - 633-5249                                                                                   Operator : None</t>
    </r>
  </si>
  <si>
    <r>
      <rPr>
        <b/>
        <sz val="9"/>
        <rFont val="Arial"/>
        <family val="2"/>
      </rPr>
      <t xml:space="preserve">Jose Soberano III     </t>
    </r>
    <r>
      <rPr>
        <sz val="9"/>
        <rFont val="Arial"/>
        <family val="2"/>
      </rPr>
      <t xml:space="preserve">                                                                                                        Villa San Lorenzo Subdivision Guadalupe, Cebu City 
FAX No. - (02) 412-3433                                                                                        Operator : None</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</si>
  <si>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 : None</t>
    </r>
  </si>
  <si>
    <r>
      <rPr>
        <b/>
        <sz val="9"/>
        <rFont val="Arial"/>
        <family val="2"/>
      </rPr>
      <t>Citadel Mining Corporation</t>
    </r>
    <r>
      <rPr>
        <sz val="9"/>
        <rFont val="Arial"/>
        <family val="2"/>
      </rPr>
      <t xml:space="preserve">
</t>
    </r>
    <r>
      <rPr>
        <i/>
        <sz val="9"/>
        <rFont val="Arial"/>
        <family val="2"/>
      </rPr>
      <t>Mr. Mark Y. Yu - President                                                                                                  8/F Metrobank Plaza Bldg., Osmeña Blvd., Cebu City
and
7R Duterte St., Banawa
Cebu City 
Tel. No. - 254-6193; 254-5009 
FAX No. - (032)255-3397                                                                           Operator:</t>
    </r>
  </si>
  <si>
    <r>
      <rPr>
        <b/>
        <sz val="9"/>
        <rFont val="Arial"/>
        <family val="2"/>
      </rPr>
      <t xml:space="preserve">Castillo, Jr., Pio           </t>
    </r>
    <r>
      <rPr>
        <sz val="9"/>
        <rFont val="Arial"/>
        <family val="2"/>
      </rPr>
      <t xml:space="preserve">                                                                                                         IPI Compound, Juan Luna Ave., Mabolo, Cebu City
Tel. No. - 231-2685                                                                                        Operator:</t>
    </r>
  </si>
  <si>
    <r>
      <rPr>
        <b/>
        <sz val="9"/>
        <rFont val="Arial"/>
        <family val="2"/>
      </rPr>
      <t>JLR Construction &amp; Aggregates Inc.</t>
    </r>
    <r>
      <rPr>
        <sz val="9"/>
        <rFont val="Arial"/>
        <family val="2"/>
      </rPr>
      <t xml:space="preserve">
</t>
    </r>
    <r>
      <rPr>
        <i/>
        <sz val="9"/>
        <rFont val="Arial"/>
        <family val="2"/>
      </rPr>
      <t>Candice Jenina V. Regner-Neri - 
President                                                                                                                             Rm. 104, RCDC Bldg.,
Gov. Cuenco Ave., Banilad, Cebu City
Tel. No. - 354-0948                                                                                              Operator:</t>
    </r>
  </si>
  <si>
    <r>
      <rPr>
        <b/>
        <sz val="9"/>
        <rFont val="Arial"/>
        <family val="2"/>
      </rPr>
      <t>Kimhee Realty Corporation</t>
    </r>
    <r>
      <rPr>
        <sz val="9"/>
        <rFont val="Arial"/>
        <family val="2"/>
      </rPr>
      <t xml:space="preserve">
</t>
    </r>
    <r>
      <rPr>
        <i/>
        <sz val="9"/>
        <rFont val="Arial"/>
        <family val="2"/>
      </rPr>
      <t>Oscar H. Chua - President                                                                                              S. E. Jayme St., Pakna-an, Mandaue City 6014, Cebu
Contact No. (032)344-4270 TELEFAX  - 346-1589                                                   Operator:</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</si>
  <si>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 None</t>
    </r>
  </si>
  <si>
    <r>
      <rPr>
        <b/>
        <sz val="9"/>
        <rFont val="Arial"/>
        <family val="2"/>
      </rPr>
      <t>Dolomite Mining Corporation</t>
    </r>
    <r>
      <rPr>
        <sz val="9"/>
        <rFont val="Arial"/>
        <family val="2"/>
      </rPr>
      <t xml:space="preserve">
</t>
    </r>
    <r>
      <rPr>
        <i/>
        <sz val="9"/>
        <rFont val="Arial"/>
        <family val="2"/>
      </rPr>
      <t>Cesar B. Omnes - President                                                                                         2nd Floor, Kalayaan Bldg., De la Rosa and Salcedo Sts., Makati City
Tel. Nos. - 867-3058 to 3059
FAX No. - 867-3663                                                                                           Operator: None</t>
    </r>
  </si>
  <si>
    <r>
      <rPr>
        <b/>
        <sz val="9"/>
        <rFont val="Arial"/>
        <family val="2"/>
      </rPr>
      <t xml:space="preserve">Atlas Consolidated Mining and Development </t>
    </r>
    <r>
      <rPr>
        <sz val="9"/>
        <rFont val="Arial"/>
        <family val="2"/>
      </rPr>
      <t>Corporation/Hrs. of Jose P. Velez/Hrs. of Manuel Cuenco/Antonio V. Cuenco/Jon Ramon Aboitiz                                                                                                                      7th Floor, Quad Alpha Centrum, 125 Pioneer St., Mandaluyong City
Tel. Nos.
Cebu Office (Mine Site):
(032) 325-2215/(032) 467-1408
FAX - (032) 467-1288
Manila Office:
(02)635-2387/(02)635-4495
FAX - (02) 635-4495                                                                                               Operator: Carmen Copper Corporation</t>
    </r>
  </si>
  <si>
    <r>
      <rPr>
        <b/>
        <sz val="9"/>
        <rFont val="Arial"/>
        <family val="2"/>
      </rPr>
      <t xml:space="preserve">Heirs of Arturo Zayco           </t>
    </r>
    <r>
      <rPr>
        <sz val="9"/>
        <rFont val="Arial"/>
        <family val="2"/>
      </rPr>
      <t xml:space="preserve">                                                                  by: Alfredo F. San Miguel                                                            (</t>
    </r>
    <r>
      <rPr>
        <i/>
        <sz val="9"/>
        <rFont val="Arial"/>
        <family val="2"/>
      </rPr>
      <t>Attorney-In-Fact)                                                                                           No. 8, Third St., New Manila, Quezon City
Tel. Nos. - 522-4214; 525-8440
FAX Nos. - 525-7801; 721-1330                                                                Operator:None</t>
    </r>
  </si>
  <si>
    <r>
      <rPr>
        <b/>
        <sz val="9"/>
        <rFont val="Arial"/>
        <family val="2"/>
      </rPr>
      <t xml:space="preserve">Atlas Consolidated Mining &amp; Development Corporation </t>
    </r>
    <r>
      <rPr>
        <sz val="9"/>
        <rFont val="Arial"/>
        <family val="2"/>
      </rPr>
      <t>(ACMDC) and Anatolia Jaca, Asterio Buqueron, Cristeta C. Bagano, Lucila Pascual, Mercedes Aytona, Regina de Vera, Ricardo A. Verches and Biga Copper Mines, Inc. represented by ACMDC                                                                                          7th Floor, Quad Alpha Centrum, 125 Pioneer St., Mandaluyong City
Tel. Nos.
Cebu Office (Mine Site):
(032) 325-2215/(032) 467-1408
FAX - (032) 467-1288
Manila Office:
(02)635-2387/(02)635-4495
FAX - (02) 635-4495                                                                                                Operator: Carmen Copper Corporation</t>
    </r>
  </si>
  <si>
    <r>
      <rPr>
        <b/>
        <sz val="9"/>
        <rFont val="Arial"/>
        <family val="2"/>
      </rPr>
      <t>Apo Land and Quarry Corporation</t>
    </r>
    <r>
      <rPr>
        <sz val="9"/>
        <rFont val="Arial"/>
        <family val="2"/>
      </rPr>
      <t xml:space="preserve">
</t>
    </r>
    <r>
      <rPr>
        <i/>
        <sz val="9"/>
        <rFont val="Arial"/>
        <family val="2"/>
      </rPr>
      <t>Mr. Paul Vincent Arcenas - President
Contact Person: Atty. Elvira C. Oquendo - Corporate Secretary and Legal Director
Mr. Gery L. Rota - Operations Manager (Cebu)                                                               25th Floor, Petron Mega Plaza
358 Sen. Gil Puyat Ave., Makati City
Contact Nos.:
Cebu Office:
(032)273-3300 to 09
FAX No. - (032)273-9372
Manila Office:
(632)849-3754
FAX No. - (632)849-3580                                                                                 Operator:None</t>
    </r>
  </si>
  <si>
    <r>
      <rPr>
        <b/>
        <sz val="9"/>
        <rFont val="Arial"/>
        <family val="2"/>
      </rPr>
      <t>Apo Land and Quarry Corporation</t>
    </r>
    <r>
      <rPr>
        <sz val="9"/>
        <rFont val="Arial"/>
        <family val="2"/>
      </rPr>
      <t xml:space="preserve">
</t>
    </r>
    <r>
      <rPr>
        <i/>
        <sz val="9"/>
        <rFont val="Arial"/>
        <family val="2"/>
      </rPr>
      <t>Mr. Paul Vincent Arcenas - President
Contact Person: Atty. Elvira C. Oquendo - Corporate Secretary and Legal Director
Mr. Gery L. Rota - Operations Manager (Cebu)                                                          25th Floor, Petron Mega Plaza
358 Sen. Gil Puyat Ave., Makati City
Contact Nos.:
Cebu Office:
(032)273-3300 to 09
FAX No. - (032)273-9372
Manila Office:
(632)849-3754
FAX No. - (632)849-3580                                                                                  Operator:None</t>
    </r>
  </si>
  <si>
    <r>
      <rPr>
        <b/>
        <sz val="9"/>
        <rFont val="Arial"/>
        <family val="2"/>
      </rPr>
      <t>Atlas Consolidated Mining &amp; Development Corporation</t>
    </r>
    <r>
      <rPr>
        <sz val="9"/>
        <rFont val="Arial"/>
        <family val="2"/>
      </rPr>
      <t xml:space="preserve">
</t>
    </r>
    <r>
      <rPr>
        <i/>
        <sz val="9"/>
        <rFont val="Arial"/>
        <family val="2"/>
      </rPr>
      <t>Alfredo C. Ramos - President                                                                                                7th Floor, Quad Alpha Centrum, 125 Pioneer St., Mandaluyong City
Tel. Nos.
Cebu Office (Mine Site):
(032) 325-2215/(032) 467-1408
FAX - (032) 467-1288
Manila Office:
(02)635-2387/(02)635-4495
FAX - (02) 635-4495                                                                                    Operator:Carmen Copper Corporation</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</si>
  <si>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Operator:None</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</si>
  <si>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Operator:None</t>
    </r>
  </si>
  <si>
    <r>
      <rPr>
        <b/>
        <sz val="9"/>
        <rFont val="Arial"/>
        <family val="2"/>
      </rPr>
      <t xml:space="preserve">Alfaro, Peblea Q.        </t>
    </r>
    <r>
      <rPr>
        <sz val="9"/>
        <rFont val="Arial"/>
        <family val="2"/>
      </rPr>
      <t xml:space="preserve">                                                                                                        Sunrise Village Ext., Pardo, Cebu City
Tel. # - 272-0787; 272-3436                                                                              Operator:None</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</si>
  <si>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 None</t>
    </r>
  </si>
  <si>
    <r>
      <rPr>
        <b/>
        <sz val="9"/>
        <rFont val="Arial"/>
        <family val="2"/>
      </rPr>
      <t>Apo Land and Quarry Corporation</t>
    </r>
    <r>
      <rPr>
        <sz val="9"/>
        <rFont val="Arial"/>
        <family val="2"/>
      </rPr>
      <t xml:space="preserve">
</t>
    </r>
    <r>
      <rPr>
        <i/>
        <sz val="9"/>
        <rFont val="Arial"/>
        <family val="2"/>
      </rPr>
      <t>Mr. Paul Vincent Arcenas - President
Contact Person: Atty. Elvira C. Oquendo - Corporate Secretary and Legal Director
Mr. Gery L. Rota - Operations Manager (Cebu)                                                                           25th Floor, Petron Mega Plaza
358 Sen. Gil Puyat Ave., Makati City
Contact Nos.:
Cebu Office:
(032)273-3300 to 09
FAX No. - (032)273-9372
Manila Office:
(632)849-3754
FAX No. - (632)849-3580                                                                                                  Operator:None</t>
    </r>
  </si>
  <si>
    <r>
      <rPr>
        <b/>
        <sz val="9"/>
        <rFont val="Arial"/>
        <family val="2"/>
      </rPr>
      <t>Solid Earth Development Corporation</t>
    </r>
    <r>
      <rPr>
        <sz val="9"/>
        <rFont val="Arial"/>
        <family val="2"/>
      </rPr>
      <t xml:space="preserve">
</t>
    </r>
    <r>
      <rPr>
        <i/>
        <sz val="9"/>
        <rFont val="Arial"/>
        <family val="2"/>
      </rPr>
      <t>Dennis B. Tenefrancia - President
Delfin A. Campo - Manager for Operations                                                                             11th Floor, Insular Life Cebu Business Centre, Cebu Business Park, Cebu city, Philippines
Tel. Nos. - (032)230-7333
                  (032)231-5333
FAX Nos. - (032)234-1539;
                  (032)231-4825                                                                                           Operator: None</t>
    </r>
  </si>
  <si>
    <r>
      <rPr>
        <b/>
        <sz val="9"/>
        <rFont val="Arial"/>
        <family val="2"/>
      </rPr>
      <t>Bohol Limestone Corporation</t>
    </r>
    <r>
      <rPr>
        <sz val="9"/>
        <rFont val="Arial"/>
        <family val="2"/>
      </rPr>
      <t xml:space="preserve">
</t>
    </r>
    <r>
      <rPr>
        <i/>
        <sz val="9"/>
        <rFont val="Arial"/>
        <family val="2"/>
      </rPr>
      <t>Winston Eduard S. Bolo - President  and Resident Manager                                                                                                     11th Floor, Allied Bank Centre, Ayala Ave., Makati City
c/o Phil. Sinter Corporation
Garcia-Hernandez, Bohol
Tel. Nos. - (038)411-4909
                    411-4977
FAX No. - (038)411-4909                                                                          Operator: None</t>
    </r>
  </si>
  <si>
    <r>
      <rPr>
        <b/>
        <sz val="9"/>
        <rFont val="Arial"/>
        <family val="2"/>
      </rPr>
      <t>Republic Cement &amp; Building Materials, Inc.(formerly Lafarge Republic, Inc. )</t>
    </r>
    <r>
      <rPr>
        <sz val="9"/>
        <rFont val="Arial"/>
        <family val="2"/>
      </rPr>
      <t xml:space="preserve">
</t>
    </r>
    <r>
      <rPr>
        <i/>
        <sz val="9"/>
        <rFont val="Arial"/>
        <family val="2"/>
      </rPr>
      <t>Lloyd A. Vicente - President                                                                                Head Office:
Menarco Tower, 32nd St., Bonifacio Global City
Taguig City, Philippines
Tel. Nos. - (632)885-4599
                 - (632)238-9881
Operator : None</t>
    </r>
  </si>
  <si>
    <r>
      <rPr>
        <b/>
        <sz val="9"/>
        <rFont val="Arial"/>
        <family val="2"/>
      </rPr>
      <t>Republic Cement &amp; Building Materials, Inc.(formerly Lafarge Republic, Inc. )</t>
    </r>
    <r>
      <rPr>
        <sz val="9"/>
        <rFont val="Arial"/>
        <family val="2"/>
      </rPr>
      <t xml:space="preserve">
</t>
    </r>
    <r>
      <rPr>
        <i/>
        <sz val="9"/>
        <rFont val="Arial"/>
        <family val="2"/>
      </rPr>
      <t>Lloyd A. Vicente - President                                                                   Head Office:
Menarco Tower, 32nd St., Bonifacio Global City
Taguig City, Philippines
Tel. Nos. - (632)885-4599
                 - (632)238-9881
Operator : None</t>
    </r>
  </si>
  <si>
    <t>Returned on 03/31/2016                       Converted from APSA000082VII to EXPA on July 5, 2021</t>
  </si>
  <si>
    <t>EXPA000252VII</t>
  </si>
  <si>
    <t>Returned on 03/31/2016                       Converted from APSA000248VII to EXPA on July 29, 2021</t>
  </si>
  <si>
    <r>
      <t xml:space="preserve">Renier Lyndon M. Maputi 
</t>
    </r>
    <r>
      <rPr>
        <i/>
        <sz val="9"/>
        <rFont val="Arial"/>
        <family val="2"/>
      </rPr>
      <t>Poblacion Norte, Maria, Siquijor
Tel. Nos. 09173713834</t>
    </r>
  </si>
  <si>
    <t>Larena                                       Lazi
Maria</t>
  </si>
  <si>
    <t>Aggregates and other associated minerals</t>
  </si>
  <si>
    <t>07/14/2021</t>
  </si>
  <si>
    <r>
      <t xml:space="preserve">Commercial Operation.
3YD/UWP covering CYs 2020-2022 was indorsed to MGB CO on July 07, 2021 for approval.                                                                                                                                                                                                                                                                                                                                                                       </t>
    </r>
    <r>
      <rPr>
        <b/>
        <i/>
        <sz val="8"/>
        <rFont val="Arial"/>
        <family val="2"/>
      </rPr>
      <t>Application fee for renewal of MPSA paid on July 27, 2021</t>
    </r>
  </si>
  <si>
    <t>APSA000082VII</t>
  </si>
  <si>
    <t>Converted to EXPA000252VII on July 5, 2021</t>
  </si>
  <si>
    <t>APSA000248VII</t>
  </si>
  <si>
    <t>Converted to EXPA000253VII on July 29, 2021</t>
  </si>
  <si>
    <t>ANNEX - J</t>
  </si>
  <si>
    <t>07/27/2021</t>
  </si>
  <si>
    <t>07/23/2021</t>
  </si>
  <si>
    <t>Registered in this Office on August 24, 2021.</t>
  </si>
  <si>
    <t>Ayungon, and Bindoy</t>
  </si>
  <si>
    <t>Copper, Gold, Iron, Silica, Basal/Andesite, etc</t>
  </si>
  <si>
    <t>CA NO. 21-020</t>
  </si>
  <si>
    <t>CA NO. 21-021</t>
  </si>
  <si>
    <t>Romeo Villaceran (Rovilla Construction)</t>
  </si>
  <si>
    <t>Santa Fe, Cebu</t>
  </si>
  <si>
    <t xml:space="preserve">LEX Corporation </t>
  </si>
  <si>
    <t>Dumlog, Talisay City</t>
  </si>
  <si>
    <t>EXPA000253VII</t>
  </si>
  <si>
    <t>EXPA000254VII</t>
  </si>
  <si>
    <t>EXPA000255VII</t>
  </si>
  <si>
    <r>
      <t xml:space="preserve">Greater Asia Mining and Development Corp.
Mr. Elson S. Ogario - President                                                              </t>
    </r>
    <r>
      <rPr>
        <i/>
        <sz val="9"/>
        <rFont val="Arial"/>
        <family val="2"/>
      </rPr>
      <t xml:space="preserve">                                                                                                                                                                                                                                                       Manila Address: No. 48 Dona Alicia St.,                                          INA Exec. Homes, Better Living Subd.,                               Bargy. Don Bosco, Paranaque City 1711
email: greaterasiamining@gmail.com
Tel. Nos. 032-4128881   -   02-838363190</t>
    </r>
  </si>
  <si>
    <t>FOR THE MONTH OF NOVEMBER 2021</t>
  </si>
  <si>
    <t>CA NO. 21-022</t>
  </si>
  <si>
    <t>Rey Y. Villarin</t>
  </si>
  <si>
    <t>CA NO. 21-023</t>
  </si>
  <si>
    <t>Umapad Mandaue City, Cebu</t>
  </si>
  <si>
    <t>Arlene Borja</t>
  </si>
  <si>
    <t>10/13/2021</t>
  </si>
  <si>
    <t>CA NO. 13-242                                       (5th renewal)</t>
  </si>
  <si>
    <t>Jessica R. Deniega (An-An Hollow Blocks)</t>
  </si>
  <si>
    <t>Duljo, Cebu City</t>
  </si>
  <si>
    <t>EXPA000256VII</t>
  </si>
  <si>
    <r>
      <t xml:space="preserve">Steadfast Builders Construction Corporation
Mr. Rafelito P. Senining - Director                                                              </t>
    </r>
    <r>
      <rPr>
        <i/>
        <sz val="9"/>
        <rFont val="Arial"/>
        <family val="2"/>
      </rPr>
      <t xml:space="preserve">                                                                                                                                                                                                                                                       David and Justin Aggregates Aggregates and More,                        North National Road, Pitogo, Consolacion, Cebu.
Contact Person: Ralph Christian Senining
Tel. Nos. 032-3508228</t>
    </r>
  </si>
  <si>
    <t xml:space="preserve">Compostela
</t>
  </si>
  <si>
    <t>Andesite, Basalt, Limestone, etc.</t>
  </si>
  <si>
    <t>EXPA000257VII</t>
  </si>
  <si>
    <r>
      <t xml:space="preserve">Adnama Mining Resources, Inc.
</t>
    </r>
    <r>
      <rPr>
        <i/>
        <sz val="9"/>
        <rFont val="Arial"/>
        <family val="2"/>
      </rPr>
      <t>Beatriz Amanda L.. Borja - President                                                                            3rd Floor, Adnama Building, Larrazabal Avenue, North Reclamation Area, Mandaue City 6014
Tel. No. - (032)239-4502
FAX No. - (032)239-4315</t>
    </r>
  </si>
  <si>
    <t>Limestone and associated aqggregate materials</t>
  </si>
  <si>
    <t>First term of the MPSA Contract was approved on January 11, 1993 and valid until January 10, 2018.
Commercial operation.</t>
  </si>
  <si>
    <t xml:space="preserve">First term of the MPSA Contract was approved on June 16, 1995 and valid until June 15, 2020.
Order of Approval for the application of renewal of MPSA was issued on February 17, 2020
Commercial Stage.
</t>
  </si>
  <si>
    <t>First term of the MPSA Contract was approved on March 07, 1996 and valid until March 06, 2020.
Exploration Stage.</t>
  </si>
  <si>
    <t>Extension of term was approved through Order dated August 06, 2020
Development and Construction.</t>
  </si>
  <si>
    <t xml:space="preserve">Commercial Stage. </t>
  </si>
  <si>
    <t>Deed of Assignment with APC Group, Inc. was approved through the Order of DENR Secretary dated November 25, 2020.</t>
  </si>
  <si>
    <t>Order of Approval for the application of renewal of MPSA was issued on March 24, 2021. The term of the first renewal will commence from May 26, 2023 to May 25, 2048 
Combined Exploration and Commercial Operation.</t>
  </si>
  <si>
    <t>With submitted Final Report on Geological Exploration and Reserve Estimation</t>
  </si>
  <si>
    <t>With application for consolidation of MPSA together with 330-2010 and 348-2010</t>
  </si>
  <si>
    <t xml:space="preserve">Combined Commercial Operation and Exploration Stage
</t>
  </si>
  <si>
    <t>Commercial Operation.</t>
  </si>
  <si>
    <t>With filed DMPF.</t>
  </si>
  <si>
    <t>Second Renewal of Exploration Period was approved on June 24, 2013.</t>
  </si>
  <si>
    <t>Exploration Stage.</t>
  </si>
  <si>
    <t>With Partial DMPF/Commercial Operation and Exploration Stage with submitted FS.</t>
  </si>
  <si>
    <t>Commercial Stage. Currently, no active mining operations within the contract area.
With application for consolidation of its MPSAs and APSAs.</t>
  </si>
  <si>
    <t>Exploration Stage. With application for consolidation of its MPSAs and APSAs.</t>
  </si>
  <si>
    <t xml:space="preserve">With submitted Feasibility Study.
With application for Consolidation with MPSA No. 323-2010-VII pending since September 27, 2019. </t>
  </si>
  <si>
    <t xml:space="preserve">With submitted Feasibility Study.
With application for Consolidation with MPSA 314-2010-VII pending since September 27, 2019. </t>
  </si>
  <si>
    <t>With submitted Feasibility Study.
With application for consolidation of MPSA together with 330-2010 and 348-2010 pending for approval since September 2019</t>
  </si>
  <si>
    <t xml:space="preserve">
With filed DMPF.</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</si>
</sst>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Php&quot;#,##0_);\(&quot;Php&quot;#,##0\)"/>
    <numFmt numFmtId="179" formatCode="&quot;Php&quot;#,##0_);[Red]\(&quot;Php&quot;#,##0\)"/>
    <numFmt numFmtId="180" formatCode="&quot;Php&quot;#,##0.00_);\(&quot;Php&quot;#,##0.00\)"/>
    <numFmt numFmtId="181" formatCode="&quot;Php&quot;#,##0.00_);[Red]\(&quot;Php&quot;#,##0.00\)"/>
    <numFmt numFmtId="182" formatCode="_(&quot;Php&quot;* #,##0_);_(&quot;Php&quot;* \(#,##0\);_(&quot;Php&quot;* &quot;-&quot;_);_(@_)"/>
    <numFmt numFmtId="183" formatCode="_(&quot;Php&quot;* #,##0.00_);_(&quot;Php&quot;* \(#,##0.00\);_(&quot;Php&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0"/>
    <numFmt numFmtId="191" formatCode="#,##0.0000"/>
    <numFmt numFmtId="192" formatCode="mm/dd/yy"/>
    <numFmt numFmtId="193" formatCode="d\-mmm\-yyyy"/>
    <numFmt numFmtId="194" formatCode="[$-409]dddd\,\ mmmm\ dd\,\ yyyy"/>
    <numFmt numFmtId="195" formatCode="m/mdd/yyyy"/>
    <numFmt numFmtId="196" formatCode="[$-3409]dddd\,\ mmmm\ dd\,\ yyyy"/>
    <numFmt numFmtId="197" formatCode="&quot;Yes&quot;;&quot;Yes&quot;;&quot;No&quot;"/>
    <numFmt numFmtId="198" formatCode="&quot;True&quot;;&quot;True&quot;;&quot;False&quot;"/>
    <numFmt numFmtId="199" formatCode="&quot;On&quot;;&quot;On&quot;;&quot;Off&quot;"/>
    <numFmt numFmtId="200" formatCode="[$€-2]\ #,##0.00_);[Red]\([$€-2]\ #,##0.00\)"/>
    <numFmt numFmtId="201" formatCode="0.000000000"/>
    <numFmt numFmtId="202" formatCode="m/d/yyyymd"/>
    <numFmt numFmtId="203" formatCode="mm/dd/yyyy"/>
    <numFmt numFmtId="204" formatCode="mmd/d/yyyy"/>
    <numFmt numFmtId="205" formatCode="mm/d/yyyy"/>
    <numFmt numFmtId="206" formatCode="mm/dd/yyyy;@"/>
    <numFmt numFmtId="207" formatCode="[$-409]h:mm:ss\ AM/PM"/>
    <numFmt numFmtId="208" formatCode="[$-3409]dddd\,\ d\ mmmm\ yyyy"/>
    <numFmt numFmtId="209" formatCode="0.0"/>
    <numFmt numFmtId="210" formatCode="0.000"/>
    <numFmt numFmtId="211" formatCode="#,##0.00000"/>
    <numFmt numFmtId="212" formatCode="#,##0.000"/>
    <numFmt numFmtId="213" formatCode="#,##0.000000"/>
    <numFmt numFmtId="214" formatCode="mmm\-yyyy"/>
    <numFmt numFmtId="215" formatCode="mm/dd/yy;@"/>
    <numFmt numFmtId="216" formatCode="[$-3409]mmmm\ dd\,\ yyyy;@"/>
    <numFmt numFmtId="217" formatCode="[$-409]mmmm\ d\,\ yyyy;@"/>
  </numFmts>
  <fonts count="64">
    <font>
      <sz val="10"/>
      <name val="Arial"/>
      <family val="0"/>
    </font>
    <font>
      <b/>
      <sz val="10"/>
      <name val="Arial"/>
      <family val="2"/>
    </font>
    <font>
      <b/>
      <sz val="11"/>
      <name val="Arial"/>
      <family val="2"/>
    </font>
    <font>
      <sz val="9"/>
      <name val="Arial Narrow"/>
      <family val="2"/>
    </font>
    <font>
      <i/>
      <sz val="9"/>
      <name val="Arial Narrow"/>
      <family val="2"/>
    </font>
    <font>
      <b/>
      <i/>
      <sz val="10"/>
      <name val="Arial"/>
      <family val="2"/>
    </font>
    <font>
      <sz val="9"/>
      <name val="Arial"/>
      <family val="2"/>
    </font>
    <font>
      <i/>
      <sz val="9"/>
      <name val="Arial"/>
      <family val="2"/>
    </font>
    <font>
      <b/>
      <sz val="9"/>
      <name val="Arial"/>
      <family val="2"/>
    </font>
    <font>
      <i/>
      <sz val="8"/>
      <name val="Arial"/>
      <family val="2"/>
    </font>
    <font>
      <sz val="8"/>
      <name val="Arial"/>
      <family val="2"/>
    </font>
    <font>
      <b/>
      <sz val="8"/>
      <name val="Arial"/>
      <family val="2"/>
    </font>
    <font>
      <u val="single"/>
      <sz val="9"/>
      <name val="Arial"/>
      <family val="2"/>
    </font>
    <font>
      <u val="single"/>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b/>
      <sz val="10"/>
      <color indexed="10"/>
      <name val="Arial"/>
      <family val="2"/>
    </font>
    <font>
      <sz val="9"/>
      <color indexed="12"/>
      <name val="Arial"/>
      <family val="2"/>
    </font>
    <font>
      <sz val="14"/>
      <name val="Arial"/>
      <family val="2"/>
    </font>
    <font>
      <b/>
      <sz val="16"/>
      <name val="Arial"/>
      <family val="2"/>
    </font>
    <font>
      <sz val="8"/>
      <name val="Arial Narrow"/>
      <family val="2"/>
    </font>
    <font>
      <sz val="11"/>
      <name val="Arial"/>
      <family val="2"/>
    </font>
    <font>
      <b/>
      <i/>
      <sz val="8"/>
      <name val="Arial"/>
      <family val="2"/>
    </font>
    <font>
      <i/>
      <u val="single"/>
      <sz val="8"/>
      <name val="Arial"/>
      <family val="2"/>
    </font>
    <font>
      <b/>
      <i/>
      <u val="single"/>
      <sz val="8"/>
      <name val="Arial"/>
      <family val="2"/>
    </font>
    <font>
      <sz val="8"/>
      <color indexed="8"/>
      <name val="Arial"/>
      <family val="2"/>
    </font>
    <font>
      <i/>
      <sz val="9"/>
      <color indexed="8"/>
      <name val="Arial"/>
      <family val="2"/>
    </font>
    <font>
      <sz val="16"/>
      <name val="Arial"/>
      <family val="2"/>
    </font>
    <font>
      <b/>
      <sz val="12"/>
      <name val="Arial"/>
      <family val="2"/>
    </font>
    <font>
      <sz val="11"/>
      <color indexed="8"/>
      <name val="Arial"/>
      <family val="2"/>
    </font>
    <font>
      <sz val="9"/>
      <color indexed="10"/>
      <name val="Arial"/>
      <family val="2"/>
    </font>
    <font>
      <i/>
      <sz val="8"/>
      <color indexed="10"/>
      <name val="Arial"/>
      <family val="2"/>
    </font>
    <font>
      <sz val="8"/>
      <color indexed="10"/>
      <name val="Arial"/>
      <family val="2"/>
    </font>
    <font>
      <sz val="10"/>
      <color indexed="8"/>
      <name val="Arial"/>
      <family val="2"/>
    </font>
    <font>
      <i/>
      <sz val="8"/>
      <color indexed="8"/>
      <name val="Arial"/>
      <family val="2"/>
    </font>
    <font>
      <sz val="11"/>
      <color theme="1"/>
      <name val="Arial"/>
      <family val="2"/>
    </font>
    <font>
      <sz val="10"/>
      <color rgb="FFFF0000"/>
      <name val="Arial"/>
      <family val="2"/>
    </font>
    <font>
      <sz val="9"/>
      <color rgb="FFFF0000"/>
      <name val="Arial"/>
      <family val="2"/>
    </font>
    <font>
      <i/>
      <sz val="8"/>
      <color rgb="FFFF0000"/>
      <name val="Arial"/>
      <family val="2"/>
    </font>
    <font>
      <sz val="8"/>
      <color rgb="FFFF0000"/>
      <name val="Arial"/>
      <family val="2"/>
    </font>
    <font>
      <sz val="9"/>
      <color theme="1"/>
      <name val="Arial"/>
      <family val="2"/>
    </font>
    <font>
      <sz val="8"/>
      <color theme="1"/>
      <name val="Arial"/>
      <family val="2"/>
    </font>
    <font>
      <sz val="10"/>
      <color theme="1"/>
      <name val="Arial"/>
      <family val="2"/>
    </font>
    <font>
      <i/>
      <sz val="8"/>
      <color theme="1"/>
      <name val="Arial"/>
      <family val="2"/>
    </font>
    <font>
      <sz val="9"/>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hair"/>
      <bottom style="hair"/>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double"/>
      <bottom style="double"/>
    </border>
    <border>
      <left>
        <color indexed="63"/>
      </left>
      <right style="hair"/>
      <top style="double"/>
      <bottom style="double"/>
    </border>
    <border>
      <left style="hair"/>
      <right style="hair"/>
      <top style="hair"/>
      <bottom style="double"/>
    </border>
    <border>
      <left style="hair"/>
      <right>
        <color indexed="63"/>
      </right>
      <top style="double"/>
      <bottom style="double"/>
    </border>
    <border>
      <left style="hair"/>
      <right style="hair"/>
      <top style="hair"/>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double"/>
      <bottom style="double"/>
    </border>
    <border>
      <left style="hair"/>
      <right style="hair"/>
      <top>
        <color indexed="63"/>
      </top>
      <bottom style="hair"/>
    </border>
    <border>
      <left style="thin"/>
      <right style="medium"/>
      <top style="thin"/>
      <bottom style="mediu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color indexed="63"/>
      </right>
      <top>
        <color indexed="63"/>
      </top>
      <bottom style="double"/>
    </border>
    <border>
      <left style="hair"/>
      <right>
        <color indexed="63"/>
      </right>
      <top>
        <color indexed="63"/>
      </top>
      <bottom style="double"/>
    </border>
    <border>
      <left>
        <color indexed="63"/>
      </left>
      <right>
        <color indexed="63"/>
      </right>
      <top style="double"/>
      <bottom>
        <color indexed="63"/>
      </bottom>
    </border>
    <border>
      <left style="hair"/>
      <right>
        <color indexed="63"/>
      </right>
      <top style="double"/>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double"/>
    </border>
    <border>
      <left style="hair"/>
      <right>
        <color indexed="63"/>
      </right>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double"/>
      <bottom>
        <color indexed="63"/>
      </bottom>
    </border>
    <border>
      <left>
        <color indexed="63"/>
      </left>
      <right style="hair"/>
      <top style="thin"/>
      <bottom style="hair"/>
    </border>
    <border>
      <left>
        <color indexed="63"/>
      </left>
      <right style="hair"/>
      <top>
        <color indexed="63"/>
      </top>
      <bottom style="double"/>
    </border>
    <border>
      <left>
        <color indexed="63"/>
      </left>
      <right style="hair"/>
      <top style="hair"/>
      <bottom style="hair"/>
    </border>
    <border>
      <left style="thin"/>
      <right style="thin"/>
      <top style="double"/>
      <bottom style="thin"/>
    </border>
    <border>
      <left style="thin"/>
      <right style="thin"/>
      <top style="thin"/>
      <bottom style="double"/>
    </border>
    <border>
      <left style="thin"/>
      <right style="thin"/>
      <top>
        <color indexed="63"/>
      </top>
      <bottom style="thin"/>
    </border>
    <border>
      <left style="hair"/>
      <right>
        <color indexed="63"/>
      </right>
      <top style="double"/>
      <bottom style="hair"/>
    </border>
    <border>
      <left>
        <color indexed="63"/>
      </left>
      <right>
        <color indexed="63"/>
      </right>
      <top style="double"/>
      <bottom style="hair"/>
    </border>
    <border>
      <left style="thin"/>
      <right>
        <color indexed="63"/>
      </right>
      <top>
        <color indexed="63"/>
      </top>
      <bottom>
        <color indexed="63"/>
      </bottom>
    </border>
    <border>
      <left>
        <color indexed="63"/>
      </left>
      <right>
        <color indexed="63"/>
      </right>
      <top style="double"/>
      <bottom style="thin"/>
    </border>
    <border>
      <left>
        <color indexed="63"/>
      </left>
      <right style="hair"/>
      <top style="double"/>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54"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77">
    <xf numFmtId="0" fontId="0" fillId="0" borderId="0" xfId="0" applyAlignment="1">
      <alignment/>
    </xf>
    <xf numFmtId="0" fontId="3" fillId="0" borderId="10" xfId="0" applyFont="1" applyBorder="1" applyAlignment="1" applyProtection="1">
      <alignment/>
      <protection locked="0"/>
    </xf>
    <xf numFmtId="0" fontId="0" fillId="0" borderId="0" xfId="0" applyBorder="1" applyAlignment="1">
      <alignment/>
    </xf>
    <xf numFmtId="0" fontId="1" fillId="0" borderId="0" xfId="0" applyFont="1" applyAlignment="1">
      <alignment/>
    </xf>
    <xf numFmtId="0" fontId="2" fillId="0" borderId="0" xfId="0" applyFont="1" applyBorder="1" applyAlignment="1">
      <alignment vertical="center"/>
    </xf>
    <xf numFmtId="0" fontId="0" fillId="0" borderId="0" xfId="0" applyBorder="1" applyAlignment="1">
      <alignment vertical="center"/>
    </xf>
    <xf numFmtId="0" fontId="0" fillId="0" borderId="0" xfId="0" applyFont="1" applyAlignment="1">
      <alignment/>
    </xf>
    <xf numFmtId="0" fontId="5" fillId="0" borderId="0" xfId="0" applyFont="1" applyAlignment="1">
      <alignment/>
    </xf>
    <xf numFmtId="0" fontId="0" fillId="0" borderId="0" xfId="0" applyFont="1" applyBorder="1" applyAlignment="1">
      <alignment vertical="center"/>
    </xf>
    <xf numFmtId="0" fontId="0" fillId="0" borderId="0" xfId="0" applyFont="1" applyAlignment="1">
      <alignment/>
    </xf>
    <xf numFmtId="0" fontId="6" fillId="0" borderId="11" xfId="0" applyFont="1" applyBorder="1" applyAlignment="1" applyProtection="1">
      <alignment vertical="center" wrapText="1"/>
      <protection locked="0"/>
    </xf>
    <xf numFmtId="0" fontId="6" fillId="0" borderId="11" xfId="0" applyFont="1" applyBorder="1" applyAlignment="1">
      <alignment vertical="center" wrapText="1"/>
    </xf>
    <xf numFmtId="0" fontId="0" fillId="0" borderId="11" xfId="0" applyFont="1" applyBorder="1" applyAlignment="1">
      <alignment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0" fillId="0" borderId="0" xfId="0" applyFont="1" applyBorder="1" applyAlignment="1">
      <alignment vertical="center" wrapText="1"/>
    </xf>
    <xf numFmtId="0" fontId="1" fillId="0" borderId="12" xfId="0" applyFont="1" applyBorder="1" applyAlignment="1">
      <alignment horizontal="centerContinuous" vertical="center" wrapText="1"/>
    </xf>
    <xf numFmtId="0" fontId="1" fillId="0" borderId="13" xfId="0" applyFont="1" applyBorder="1" applyAlignment="1">
      <alignment horizontal="centerContinuous" vertical="center" wrapText="1"/>
    </xf>
    <xf numFmtId="0" fontId="1" fillId="0" borderId="14" xfId="0" applyFont="1" applyBorder="1" applyAlignment="1">
      <alignment horizontal="right" vertical="center"/>
    </xf>
    <xf numFmtId="0" fontId="10" fillId="0" borderId="11" xfId="0" applyFont="1" applyBorder="1" applyAlignment="1">
      <alignment vertical="center" wrapText="1"/>
    </xf>
    <xf numFmtId="0" fontId="0" fillId="0" borderId="11"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vertical="center" shrinkToFit="1"/>
    </xf>
    <xf numFmtId="49" fontId="6" fillId="0" borderId="11" xfId="0" applyNumberFormat="1" applyFont="1" applyBorder="1" applyAlignment="1">
      <alignment vertical="center" wrapText="1"/>
    </xf>
    <xf numFmtId="0" fontId="0" fillId="0" borderId="15" xfId="0" applyBorder="1" applyAlignment="1">
      <alignment/>
    </xf>
    <xf numFmtId="0" fontId="6" fillId="0" borderId="11" xfId="0" applyFont="1" applyBorder="1" applyAlignment="1">
      <alignment horizontal="center" vertical="center" shrinkToFit="1"/>
    </xf>
    <xf numFmtId="0" fontId="10" fillId="0" borderId="11" xfId="0" applyFont="1" applyBorder="1" applyAlignment="1" applyProtection="1">
      <alignment vertical="center" wrapText="1"/>
      <protection locked="0"/>
    </xf>
    <xf numFmtId="0" fontId="0" fillId="0" borderId="16" xfId="0" applyBorder="1" applyAlignment="1">
      <alignment/>
    </xf>
    <xf numFmtId="0" fontId="6" fillId="0" borderId="17" xfId="0" applyFont="1" applyBorder="1" applyAlignment="1">
      <alignment vertical="center" wrapText="1"/>
    </xf>
    <xf numFmtId="0" fontId="9" fillId="0" borderId="11" xfId="0" applyFont="1" applyBorder="1" applyAlignment="1">
      <alignment horizontal="center" vertical="center"/>
    </xf>
    <xf numFmtId="0" fontId="0" fillId="0" borderId="11" xfId="0" applyFont="1" applyBorder="1" applyAlignment="1">
      <alignment vertical="center" shrinkToFit="1"/>
    </xf>
    <xf numFmtId="0" fontId="6" fillId="0" borderId="11" xfId="0" applyFont="1" applyBorder="1" applyAlignment="1" applyProtection="1">
      <alignment horizontal="left" vertical="center" wrapText="1"/>
      <protection locked="0"/>
    </xf>
    <xf numFmtId="14" fontId="6" fillId="0" borderId="11" xfId="0" applyNumberFormat="1" applyFont="1" applyBorder="1" applyAlignment="1">
      <alignment horizontal="center" vertical="center" shrinkToFit="1"/>
    </xf>
    <xf numFmtId="191" fontId="6" fillId="0" borderId="11" xfId="0" applyNumberFormat="1" applyFont="1" applyBorder="1" applyAlignment="1">
      <alignment vertical="center" shrinkToFit="1"/>
    </xf>
    <xf numFmtId="14" fontId="6" fillId="0" borderId="11" xfId="0" applyNumberFormat="1" applyFont="1" applyBorder="1" applyAlignment="1">
      <alignment horizontal="center" vertical="center"/>
    </xf>
    <xf numFmtId="0" fontId="6" fillId="0" borderId="17" xfId="0" applyFont="1" applyBorder="1" applyAlignment="1" applyProtection="1">
      <alignment vertical="center" wrapText="1"/>
      <protection locked="0"/>
    </xf>
    <xf numFmtId="14" fontId="0" fillId="0" borderId="0" xfId="0" applyNumberFormat="1" applyFont="1" applyBorder="1" applyAlignment="1">
      <alignment vertical="center" shrinkToFit="1"/>
    </xf>
    <xf numFmtId="190" fontId="0" fillId="0" borderId="0" xfId="0" applyNumberFormat="1" applyFont="1" applyBorder="1" applyAlignment="1">
      <alignment vertical="center" wrapText="1"/>
    </xf>
    <xf numFmtId="0" fontId="9" fillId="0" borderId="11" xfId="0" applyFont="1" applyBorder="1" applyAlignment="1">
      <alignment horizontal="center" vertical="center" wrapText="1"/>
    </xf>
    <xf numFmtId="0" fontId="6" fillId="0" borderId="11" xfId="0" applyFont="1" applyFill="1" applyBorder="1" applyAlignment="1" applyProtection="1">
      <alignment vertical="center" wrapText="1"/>
      <protection locked="0"/>
    </xf>
    <xf numFmtId="49" fontId="6" fillId="0" borderId="11" xfId="0" applyNumberFormat="1" applyFont="1" applyBorder="1" applyAlignment="1">
      <alignment vertical="center" shrinkToFit="1"/>
    </xf>
    <xf numFmtId="0" fontId="7" fillId="0" borderId="11" xfId="0" applyFont="1" applyBorder="1" applyAlignment="1">
      <alignment vertical="center"/>
    </xf>
    <xf numFmtId="0" fontId="6" fillId="0" borderId="11" xfId="0" applyFont="1" applyBorder="1" applyAlignment="1" applyProtection="1">
      <alignment vertical="center" shrinkToFit="1"/>
      <protection locked="0"/>
    </xf>
    <xf numFmtId="191" fontId="6" fillId="0" borderId="11" xfId="0" applyNumberFormat="1" applyFont="1" applyBorder="1" applyAlignment="1" applyProtection="1">
      <alignment vertical="center" shrinkToFit="1"/>
      <protection locked="0"/>
    </xf>
    <xf numFmtId="0" fontId="6" fillId="0" borderId="11" xfId="0" applyFont="1" applyFill="1" applyBorder="1" applyAlignment="1">
      <alignment vertical="center" wrapText="1"/>
    </xf>
    <xf numFmtId="49" fontId="6" fillId="0" borderId="11" xfId="0" applyNumberFormat="1" applyFont="1" applyBorder="1" applyAlignment="1">
      <alignment horizontal="center" vertical="center" shrinkToFit="1"/>
    </xf>
    <xf numFmtId="0" fontId="6" fillId="0" borderId="17" xfId="0" applyFont="1" applyBorder="1" applyAlignment="1" applyProtection="1">
      <alignment horizontal="center" vertical="center" wrapText="1"/>
      <protection locked="0"/>
    </xf>
    <xf numFmtId="190" fontId="6" fillId="0" borderId="11" xfId="0" applyNumberFormat="1" applyFont="1" applyBorder="1" applyAlignment="1" applyProtection="1">
      <alignment horizontal="center" vertical="center" wrapText="1"/>
      <protection locked="0"/>
    </xf>
    <xf numFmtId="0" fontId="0" fillId="0" borderId="18" xfId="0" applyBorder="1" applyAlignment="1">
      <alignment/>
    </xf>
    <xf numFmtId="14" fontId="6" fillId="0" borderId="11" xfId="0" applyNumberFormat="1" applyFont="1" applyBorder="1" applyAlignment="1" applyProtection="1">
      <alignment horizontal="center" vertical="center" shrinkToFit="1"/>
      <protection locked="0"/>
    </xf>
    <xf numFmtId="0" fontId="0" fillId="0" borderId="11" xfId="0" applyBorder="1" applyAlignment="1">
      <alignment/>
    </xf>
    <xf numFmtId="190" fontId="6" fillId="0" borderId="11" xfId="0" applyNumberFormat="1" applyFont="1" applyBorder="1" applyAlignment="1" applyProtection="1">
      <alignment vertical="center" shrinkToFit="1"/>
      <protection locked="0"/>
    </xf>
    <xf numFmtId="0" fontId="6" fillId="0" borderId="11" xfId="0" applyFont="1" applyBorder="1" applyAlignment="1">
      <alignment/>
    </xf>
    <xf numFmtId="49" fontId="6" fillId="0" borderId="11" xfId="0" applyNumberFormat="1"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190" fontId="6" fillId="0" borderId="11" xfId="0" applyNumberFormat="1" applyFont="1" applyBorder="1" applyAlignment="1" applyProtection="1">
      <alignment vertical="center" wrapText="1"/>
      <protection locked="0"/>
    </xf>
    <xf numFmtId="190" fontId="6" fillId="0" borderId="11" xfId="0" applyNumberFormat="1" applyFont="1" applyFill="1" applyBorder="1" applyAlignment="1" applyProtection="1">
      <alignment vertical="center" shrinkToFit="1"/>
      <protection locked="0"/>
    </xf>
    <xf numFmtId="0" fontId="0" fillId="0" borderId="11" xfId="0" applyBorder="1" applyAlignment="1">
      <alignment vertical="center"/>
    </xf>
    <xf numFmtId="0" fontId="6" fillId="0" borderId="11" xfId="0" applyFont="1" applyFill="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xf>
    <xf numFmtId="0" fontId="6" fillId="0" borderId="11" xfId="0" applyFont="1" applyBorder="1" applyAlignment="1" applyProtection="1">
      <alignment vertical="center" wrapText="1" shrinkToFit="1"/>
      <protection locked="0"/>
    </xf>
    <xf numFmtId="14" fontId="6" fillId="0" borderId="11" xfId="0" applyNumberFormat="1" applyFont="1" applyBorder="1" applyAlignment="1" applyProtection="1">
      <alignment horizontal="center" vertical="center" wrapText="1"/>
      <protection locked="0"/>
    </xf>
    <xf numFmtId="191" fontId="6" fillId="0" borderId="11" xfId="42" applyNumberFormat="1" applyFont="1" applyBorder="1" applyAlignment="1">
      <alignment horizontal="center" vertical="center" shrinkToFit="1"/>
    </xf>
    <xf numFmtId="191" fontId="6" fillId="0" borderId="11" xfId="0" applyNumberFormat="1" applyFont="1" applyBorder="1" applyAlignment="1">
      <alignment horizontal="center" vertical="center" shrinkToFit="1"/>
    </xf>
    <xf numFmtId="0" fontId="6" fillId="0" borderId="11" xfId="0" applyFont="1" applyFill="1" applyBorder="1" applyAlignment="1" applyProtection="1">
      <alignment horizontal="center" vertical="center" shrinkToFit="1"/>
      <protection locked="0"/>
    </xf>
    <xf numFmtId="0" fontId="10" fillId="0" borderId="0" xfId="0" applyFont="1" applyBorder="1" applyAlignment="1" applyProtection="1">
      <alignment vertical="center" wrapText="1"/>
      <protection locked="0"/>
    </xf>
    <xf numFmtId="0" fontId="6" fillId="0" borderId="11" xfId="0"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9" fillId="0" borderId="17" xfId="0" applyFont="1" applyBorder="1" applyAlignment="1">
      <alignment horizontal="center" vertical="center" wrapText="1"/>
    </xf>
    <xf numFmtId="49" fontId="6" fillId="0" borderId="11" xfId="0" applyNumberFormat="1" applyFont="1" applyBorder="1" applyAlignment="1" applyProtection="1">
      <alignment horizontal="center" vertical="center" wrapText="1" shrinkToFit="1"/>
      <protection locked="0"/>
    </xf>
    <xf numFmtId="0" fontId="7" fillId="0" borderId="11" xfId="0" applyFont="1" applyBorder="1" applyAlignment="1">
      <alignment horizontal="center" vertical="center" shrinkToFit="1"/>
    </xf>
    <xf numFmtId="14" fontId="6" fillId="0" borderId="17" xfId="0" applyNumberFormat="1" applyFont="1" applyBorder="1" applyAlignment="1">
      <alignment horizontal="center" vertical="center" shrinkToFit="1"/>
    </xf>
    <xf numFmtId="0" fontId="10" fillId="0" borderId="11" xfId="0"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11" xfId="0" applyNumberFormat="1" applyFont="1" applyBorder="1" applyAlignment="1">
      <alignment horizontal="center" vertical="center" wrapText="1"/>
    </xf>
    <xf numFmtId="0" fontId="6" fillId="0" borderId="19"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1" xfId="0" applyFont="1" applyFill="1" applyBorder="1" applyAlignment="1">
      <alignment horizontal="center" vertical="center" shrinkToFit="1"/>
    </xf>
    <xf numFmtId="14" fontId="6" fillId="0" borderId="11" xfId="0" applyNumberFormat="1" applyFont="1" applyBorder="1" applyAlignment="1">
      <alignment horizontal="center" vertical="center"/>
    </xf>
    <xf numFmtId="0" fontId="6" fillId="0" borderId="11" xfId="0" applyFont="1" applyBorder="1" applyAlignment="1" applyProtection="1">
      <alignment horizontal="center" vertical="center" wrapText="1"/>
      <protection locked="0"/>
    </xf>
    <xf numFmtId="0" fontId="0" fillId="0" borderId="20" xfId="0" applyFont="1" applyBorder="1" applyAlignment="1">
      <alignment vertical="center"/>
    </xf>
    <xf numFmtId="0" fontId="0" fillId="0" borderId="11" xfId="0" applyFont="1" applyBorder="1" applyAlignment="1">
      <alignment horizontal="center"/>
    </xf>
    <xf numFmtId="0" fontId="0" fillId="0" borderId="10" xfId="0" applyFont="1" applyBorder="1" applyAlignment="1">
      <alignment horizontal="center" vertical="center" wrapText="1"/>
    </xf>
    <xf numFmtId="0" fontId="6" fillId="0" borderId="0" xfId="0" applyFont="1" applyBorder="1" applyAlignment="1" applyProtection="1">
      <alignment vertical="center" shrinkToFit="1"/>
      <protection locked="0"/>
    </xf>
    <xf numFmtId="14"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wrapText="1"/>
    </xf>
    <xf numFmtId="191" fontId="6" fillId="0" borderId="0" xfId="0" applyNumberFormat="1" applyFont="1" applyBorder="1" applyAlignment="1">
      <alignment vertical="center" shrinkToFit="1"/>
    </xf>
    <xf numFmtId="0" fontId="6" fillId="0" borderId="0" xfId="0" applyFont="1" applyBorder="1" applyAlignment="1" applyProtection="1">
      <alignment horizontal="left" vertical="center" wrapText="1"/>
      <protection locked="0"/>
    </xf>
    <xf numFmtId="191" fontId="6" fillId="0" borderId="0" xfId="0" applyNumberFormat="1" applyFont="1" applyBorder="1" applyAlignment="1" applyProtection="1">
      <alignment vertical="center" shrinkToFit="1"/>
      <protection locked="0"/>
    </xf>
    <xf numFmtId="14" fontId="6" fillId="0" borderId="0" xfId="0" applyNumberFormat="1" applyFont="1" applyBorder="1" applyAlignment="1" applyProtection="1">
      <alignment horizontal="center" vertical="center" shrinkToFit="1"/>
      <protection locked="0"/>
    </xf>
    <xf numFmtId="0" fontId="2" fillId="0" borderId="11" xfId="0" applyFont="1" applyBorder="1" applyAlignment="1">
      <alignment vertical="center"/>
    </xf>
    <xf numFmtId="0" fontId="9" fillId="0" borderId="11" xfId="0" applyFont="1" applyBorder="1" applyAlignment="1">
      <alignment horizontal="center" vertical="center" shrinkToFit="1"/>
    </xf>
    <xf numFmtId="191" fontId="8" fillId="0" borderId="0" xfId="0" applyNumberFormat="1" applyFont="1" applyBorder="1" applyAlignment="1">
      <alignment horizontal="center" vertical="center" shrinkToFit="1"/>
    </xf>
    <xf numFmtId="0" fontId="6" fillId="0" borderId="11" xfId="0" applyFont="1" applyBorder="1" applyAlignment="1">
      <alignment horizontal="left" vertical="center"/>
    </xf>
    <xf numFmtId="0" fontId="2" fillId="0" borderId="0" xfId="0" applyFont="1" applyAlignment="1">
      <alignment/>
    </xf>
    <xf numFmtId="0" fontId="0" fillId="0" borderId="21" xfId="0" applyFont="1" applyBorder="1" applyAlignment="1">
      <alignment horizontal="center" vertical="center" wrapText="1"/>
    </xf>
    <xf numFmtId="0" fontId="0" fillId="0" borderId="22" xfId="0" applyBorder="1" applyAlignment="1">
      <alignment vertical="center"/>
    </xf>
    <xf numFmtId="0" fontId="0" fillId="0" borderId="10" xfId="0" applyBorder="1" applyAlignment="1">
      <alignment horizontal="center" vertical="center"/>
    </xf>
    <xf numFmtId="0" fontId="0" fillId="0" borderId="21" xfId="0" applyBorder="1" applyAlignment="1">
      <alignment horizontal="center" vertical="center"/>
    </xf>
    <xf numFmtId="0" fontId="33" fillId="0" borderId="22" xfId="0" applyFont="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xf>
    <xf numFmtId="0" fontId="33" fillId="0" borderId="25" xfId="0" applyFont="1" applyBorder="1" applyAlignment="1">
      <alignment vertical="center" wrapText="1"/>
    </xf>
    <xf numFmtId="14" fontId="6" fillId="0" borderId="0" xfId="0" applyNumberFormat="1" applyFont="1" applyBorder="1" applyAlignment="1">
      <alignment horizontal="center" vertical="center"/>
    </xf>
    <xf numFmtId="0" fontId="9" fillId="0" borderId="0" xfId="0" applyFont="1" applyBorder="1" applyAlignment="1">
      <alignment horizontal="center" vertical="center"/>
    </xf>
    <xf numFmtId="49" fontId="6"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shrinkToFit="1"/>
    </xf>
    <xf numFmtId="0" fontId="6" fillId="0" borderId="0" xfId="0" applyFont="1" applyFill="1" applyBorder="1" applyAlignment="1">
      <alignment vertical="center" wrapText="1"/>
    </xf>
    <xf numFmtId="0" fontId="33" fillId="0" borderId="10" xfId="0" applyFont="1" applyBorder="1" applyAlignment="1">
      <alignment horizontal="center" vertical="center"/>
    </xf>
    <xf numFmtId="191" fontId="6" fillId="0" borderId="11" xfId="0" applyNumberFormat="1" applyFont="1" applyBorder="1" applyAlignment="1">
      <alignment horizontal="right" vertical="center" wrapText="1"/>
    </xf>
    <xf numFmtId="191" fontId="6" fillId="0" borderId="11" xfId="0" applyNumberFormat="1" applyFont="1" applyBorder="1" applyAlignment="1">
      <alignment horizontal="right" vertical="center"/>
    </xf>
    <xf numFmtId="191" fontId="6" fillId="0" borderId="11" xfId="0" applyNumberFormat="1" applyFont="1" applyBorder="1" applyAlignment="1">
      <alignment horizontal="right"/>
    </xf>
    <xf numFmtId="0" fontId="6" fillId="0" borderId="11" xfId="0" applyFont="1" applyBorder="1" applyAlignment="1">
      <alignment horizontal="center"/>
    </xf>
    <xf numFmtId="190" fontId="6" fillId="0" borderId="11" xfId="0" applyNumberFormat="1" applyFont="1" applyBorder="1" applyAlignment="1">
      <alignment vertical="center" wrapText="1"/>
    </xf>
    <xf numFmtId="191" fontId="6" fillId="0" borderId="11" xfId="0" applyNumberFormat="1" applyFont="1" applyBorder="1" applyAlignment="1">
      <alignment horizontal="right" vertical="center" shrinkToFit="1"/>
    </xf>
    <xf numFmtId="49" fontId="34" fillId="0" borderId="11" xfId="0" applyNumberFormat="1" applyFont="1" applyBorder="1" applyAlignment="1" applyProtection="1">
      <alignment horizontal="center" vertical="center" shrinkToFit="1"/>
      <protection locked="0"/>
    </xf>
    <xf numFmtId="0" fontId="34" fillId="0" borderId="11" xfId="0" applyFont="1" applyBorder="1" applyAlignment="1" applyProtection="1">
      <alignment horizontal="left" vertical="center" wrapText="1"/>
      <protection locked="0"/>
    </xf>
    <xf numFmtId="191" fontId="34" fillId="0" borderId="11" xfId="0" applyNumberFormat="1" applyFont="1" applyBorder="1" applyAlignment="1" applyProtection="1">
      <alignment horizontal="right" vertical="center" wrapText="1"/>
      <protection locked="0"/>
    </xf>
    <xf numFmtId="0" fontId="9" fillId="0" borderId="18" xfId="0" applyFont="1" applyBorder="1" applyAlignment="1">
      <alignment horizontal="center" vertical="center"/>
    </xf>
    <xf numFmtId="49" fontId="6" fillId="0" borderId="15" xfId="0" applyNumberFormat="1" applyFont="1" applyBorder="1" applyAlignment="1">
      <alignment horizontal="center" vertical="center" shrinkToFit="1"/>
    </xf>
    <xf numFmtId="0" fontId="6" fillId="0" borderId="15" xfId="0" applyFont="1" applyBorder="1" applyAlignment="1">
      <alignment vertical="center" wrapText="1"/>
    </xf>
    <xf numFmtId="191" fontId="8" fillId="0" borderId="15" xfId="0" applyNumberFormat="1" applyFont="1" applyBorder="1" applyAlignment="1">
      <alignment vertical="center" shrinkToFit="1"/>
    </xf>
    <xf numFmtId="14" fontId="6" fillId="0" borderId="15" xfId="0" applyNumberFormat="1" applyFont="1" applyBorder="1" applyAlignment="1">
      <alignment horizontal="center" vertical="center" shrinkToFit="1"/>
    </xf>
    <xf numFmtId="0" fontId="0" fillId="0" borderId="15" xfId="0" applyBorder="1" applyAlignment="1">
      <alignment vertical="center"/>
    </xf>
    <xf numFmtId="49" fontId="6" fillId="0" borderId="15" xfId="0" applyNumberFormat="1" applyFont="1" applyBorder="1" applyAlignment="1">
      <alignment vertical="center" wrapText="1"/>
    </xf>
    <xf numFmtId="14" fontId="6" fillId="0" borderId="15" xfId="0"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5" xfId="0" applyFont="1" applyBorder="1" applyAlignment="1">
      <alignment horizontal="center" vertical="center" shrinkToFit="1"/>
    </xf>
    <xf numFmtId="0" fontId="8" fillId="0" borderId="15" xfId="0" applyFont="1" applyFill="1" applyBorder="1" applyAlignment="1">
      <alignment vertical="center" wrapText="1"/>
    </xf>
    <xf numFmtId="0" fontId="8" fillId="0" borderId="15" xfId="0" applyFont="1" applyBorder="1" applyAlignment="1">
      <alignment vertical="center" wrapText="1"/>
    </xf>
    <xf numFmtId="0" fontId="9" fillId="0" borderId="0" xfId="0" applyFont="1" applyBorder="1" applyAlignment="1">
      <alignment horizontal="center" vertical="center" wrapText="1"/>
    </xf>
    <xf numFmtId="191" fontId="6" fillId="0" borderId="11" xfId="42" applyNumberFormat="1" applyFont="1" applyBorder="1" applyAlignment="1">
      <alignment horizontal="right" vertical="center" shrinkToFit="1"/>
    </xf>
    <xf numFmtId="191" fontId="1" fillId="0" borderId="15" xfId="0" applyNumberFormat="1" applyFont="1" applyBorder="1" applyAlignment="1">
      <alignment/>
    </xf>
    <xf numFmtId="0" fontId="1" fillId="0" borderId="15" xfId="0" applyFont="1" applyBorder="1" applyAlignment="1">
      <alignment/>
    </xf>
    <xf numFmtId="0" fontId="7" fillId="0" borderId="11" xfId="0" applyFont="1" applyBorder="1" applyAlignment="1">
      <alignment horizontal="center" vertical="center"/>
    </xf>
    <xf numFmtId="0" fontId="6" fillId="0" borderId="19" xfId="0" applyFont="1" applyBorder="1" applyAlignment="1" applyProtection="1">
      <alignment horizontal="left" vertical="center" wrapText="1"/>
      <protection locked="0"/>
    </xf>
    <xf numFmtId="0" fontId="6" fillId="0" borderId="19" xfId="0" applyFont="1" applyBorder="1" applyAlignment="1">
      <alignment vertical="center" wrapText="1"/>
    </xf>
    <xf numFmtId="0" fontId="0" fillId="0" borderId="15" xfId="0" applyFont="1" applyBorder="1" applyAlignment="1">
      <alignment vertical="center"/>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lignment vertical="center" shrinkToFit="1"/>
    </xf>
    <xf numFmtId="0" fontId="0" fillId="0" borderId="17" xfId="0" applyBorder="1" applyAlignment="1">
      <alignment/>
    </xf>
    <xf numFmtId="0" fontId="9" fillId="0" borderId="18" xfId="0" applyFont="1" applyBorder="1" applyAlignment="1">
      <alignment horizontal="center" vertical="center" wrapText="1"/>
    </xf>
    <xf numFmtId="0" fontId="0" fillId="0" borderId="15" xfId="0" applyFont="1" applyBorder="1" applyAlignment="1">
      <alignment/>
    </xf>
    <xf numFmtId="0" fontId="1" fillId="0" borderId="15" xfId="0" applyFont="1" applyBorder="1" applyAlignment="1" applyProtection="1">
      <alignment horizontal="center"/>
      <protection locked="0"/>
    </xf>
    <xf numFmtId="0" fontId="0" fillId="0" borderId="15" xfId="0" applyFont="1" applyBorder="1" applyAlignment="1">
      <alignment horizontal="center"/>
    </xf>
    <xf numFmtId="0" fontId="0" fillId="0" borderId="16" xfId="0" applyFont="1" applyBorder="1" applyAlignment="1">
      <alignment vertical="center"/>
    </xf>
    <xf numFmtId="190" fontId="6" fillId="0" borderId="0" xfId="0" applyNumberFormat="1" applyFont="1" applyBorder="1" applyAlignment="1" applyProtection="1">
      <alignment vertical="center" shrinkToFit="1"/>
      <protection locked="0"/>
    </xf>
    <xf numFmtId="191" fontId="1" fillId="0" borderId="15" xfId="0" applyNumberFormat="1" applyFont="1" applyBorder="1" applyAlignment="1">
      <alignment vertical="center"/>
    </xf>
    <xf numFmtId="0" fontId="2"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xf>
    <xf numFmtId="0" fontId="2" fillId="0" borderId="29" xfId="0" applyFont="1" applyBorder="1" applyAlignment="1">
      <alignment vertical="center"/>
    </xf>
    <xf numFmtId="0" fontId="0" fillId="0" borderId="30" xfId="0" applyBorder="1" applyAlignment="1">
      <alignment/>
    </xf>
    <xf numFmtId="0" fontId="2"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xf>
    <xf numFmtId="0" fontId="33" fillId="0" borderId="23" xfId="0" applyFont="1" applyBorder="1" applyAlignment="1">
      <alignment horizontal="center" vertical="center"/>
    </xf>
    <xf numFmtId="0" fontId="6" fillId="0" borderId="19" xfId="0" applyFont="1" applyBorder="1" applyAlignment="1">
      <alignment horizontal="center" vertical="center" shrinkToFit="1"/>
    </xf>
    <xf numFmtId="191" fontId="6" fillId="0" borderId="19" xfId="0" applyNumberFormat="1" applyFont="1" applyBorder="1" applyAlignment="1" applyProtection="1">
      <alignment vertical="center" shrinkToFit="1"/>
      <protection locked="0"/>
    </xf>
    <xf numFmtId="14" fontId="0" fillId="0" borderId="0" xfId="0" applyNumberFormat="1" applyBorder="1" applyAlignment="1">
      <alignment horizontal="center" vertical="center"/>
    </xf>
    <xf numFmtId="14" fontId="10" fillId="0" borderId="0" xfId="0" applyNumberFormat="1" applyFont="1" applyBorder="1" applyAlignment="1" applyProtection="1">
      <alignment horizontal="center" vertical="center" wrapText="1"/>
      <protection locked="0"/>
    </xf>
    <xf numFmtId="14" fontId="0" fillId="0" borderId="15" xfId="0" applyNumberFormat="1" applyBorder="1" applyAlignment="1">
      <alignment horizontal="center" vertical="center"/>
    </xf>
    <xf numFmtId="14" fontId="0" fillId="0" borderId="0" xfId="0" applyNumberFormat="1" applyAlignment="1">
      <alignment horizontal="center" vertical="center"/>
    </xf>
    <xf numFmtId="191" fontId="8" fillId="0" borderId="0" xfId="0" applyNumberFormat="1" applyFont="1" applyBorder="1" applyAlignment="1">
      <alignment vertical="center" shrinkToFit="1"/>
    </xf>
    <xf numFmtId="0" fontId="6" fillId="0" borderId="0" xfId="0" applyFont="1" applyFill="1" applyBorder="1" applyAlignment="1">
      <alignment vertical="center"/>
    </xf>
    <xf numFmtId="191" fontId="8" fillId="0" borderId="0" xfId="0" applyNumberFormat="1" applyFont="1" applyBorder="1" applyAlignment="1" applyProtection="1">
      <alignment vertical="center" shrinkToFit="1"/>
      <protection locked="0"/>
    </xf>
    <xf numFmtId="191" fontId="6" fillId="0" borderId="11" xfId="0" applyNumberFormat="1" applyFont="1" applyBorder="1" applyAlignment="1" applyProtection="1">
      <alignment horizontal="center" vertical="center" shrinkToFit="1"/>
      <protection locked="0"/>
    </xf>
    <xf numFmtId="0" fontId="6" fillId="0" borderId="19" xfId="0" applyFont="1" applyBorder="1" applyAlignment="1" applyProtection="1">
      <alignment vertical="center" shrinkToFit="1"/>
      <protection locked="0"/>
    </xf>
    <xf numFmtId="191" fontId="6" fillId="0" borderId="19" xfId="0" applyNumberFormat="1" applyFont="1" applyBorder="1" applyAlignment="1">
      <alignment vertical="center" shrinkToFit="1"/>
    </xf>
    <xf numFmtId="49" fontId="6" fillId="0" borderId="19" xfId="0" applyNumberFormat="1" applyFont="1" applyBorder="1" applyAlignment="1">
      <alignment vertical="center" wrapText="1"/>
    </xf>
    <xf numFmtId="0" fontId="9" fillId="0" borderId="19" xfId="0" applyFont="1" applyBorder="1" applyAlignment="1">
      <alignment horizontal="center" vertical="center"/>
    </xf>
    <xf numFmtId="0" fontId="6" fillId="0" borderId="19" xfId="0" applyFont="1" applyBorder="1" applyAlignment="1" applyProtection="1">
      <alignment horizontal="center" vertical="center" shrinkToFit="1"/>
      <protection locked="0"/>
    </xf>
    <xf numFmtId="0" fontId="9" fillId="0" borderId="34" xfId="0" applyFont="1" applyBorder="1" applyAlignment="1">
      <alignment horizontal="center" vertical="center" shrinkToFit="1"/>
    </xf>
    <xf numFmtId="0" fontId="6" fillId="0" borderId="34" xfId="0" applyFont="1" applyBorder="1" applyAlignment="1">
      <alignment vertical="center" wrapText="1"/>
    </xf>
    <xf numFmtId="14" fontId="6" fillId="0" borderId="34" xfId="0" applyNumberFormat="1" applyFont="1" applyBorder="1" applyAlignment="1" applyProtection="1">
      <alignment horizontal="center" vertical="center" shrinkToFit="1"/>
      <protection locked="0"/>
    </xf>
    <xf numFmtId="0" fontId="0" fillId="0" borderId="34" xfId="0" applyFont="1" applyBorder="1" applyAlignment="1">
      <alignment vertical="center"/>
    </xf>
    <xf numFmtId="191" fontId="8" fillId="0" borderId="34" xfId="0" applyNumberFormat="1" applyFont="1" applyBorder="1" applyAlignment="1" applyProtection="1">
      <alignment vertical="center" shrinkToFit="1"/>
      <protection locked="0"/>
    </xf>
    <xf numFmtId="0" fontId="6" fillId="0" borderId="34" xfId="0" applyFont="1" applyBorder="1" applyAlignment="1" applyProtection="1">
      <alignment vertical="center" wrapText="1"/>
      <protection locked="0"/>
    </xf>
    <xf numFmtId="0" fontId="6" fillId="0" borderId="34" xfId="0" applyFont="1" applyBorder="1" applyAlignment="1" applyProtection="1">
      <alignment horizontal="left" vertical="center" wrapText="1"/>
      <protection locked="0"/>
    </xf>
    <xf numFmtId="0" fontId="0" fillId="0" borderId="34" xfId="0" applyBorder="1" applyAlignment="1">
      <alignment/>
    </xf>
    <xf numFmtId="0" fontId="10" fillId="0" borderId="34" xfId="0" applyFont="1" applyBorder="1" applyAlignment="1" applyProtection="1">
      <alignment vertical="center" wrapText="1"/>
      <protection locked="0"/>
    </xf>
    <xf numFmtId="49" fontId="6" fillId="0" borderId="34" xfId="0" applyNumberFormat="1" applyFont="1" applyBorder="1" applyAlignment="1">
      <alignment vertical="center" wrapText="1"/>
    </xf>
    <xf numFmtId="191" fontId="6" fillId="0" borderId="34" xfId="0" applyNumberFormat="1" applyFont="1" applyBorder="1" applyAlignment="1">
      <alignment vertical="center" shrinkToFit="1"/>
    </xf>
    <xf numFmtId="191" fontId="8" fillId="0" borderId="34" xfId="0" applyNumberFormat="1" applyFont="1" applyBorder="1" applyAlignment="1">
      <alignment horizontal="center" vertical="center" shrinkToFit="1"/>
    </xf>
    <xf numFmtId="0" fontId="0" fillId="0" borderId="19" xfId="0" applyFont="1" applyBorder="1" applyAlignment="1">
      <alignment vertical="center"/>
    </xf>
    <xf numFmtId="191" fontId="1" fillId="0" borderId="0" xfId="0" applyNumberFormat="1" applyFont="1" applyBorder="1" applyAlignment="1">
      <alignment vertical="center" shrinkToFit="1"/>
    </xf>
    <xf numFmtId="0" fontId="7" fillId="0" borderId="11" xfId="0" applyFont="1" applyBorder="1" applyAlignment="1" applyProtection="1">
      <alignment vertical="center" wrapText="1"/>
      <protection locked="0"/>
    </xf>
    <xf numFmtId="0" fontId="10" fillId="0" borderId="11" xfId="0" applyFont="1" applyBorder="1" applyAlignment="1">
      <alignment horizontal="left" vertical="center" wrapText="1"/>
    </xf>
    <xf numFmtId="0" fontId="35" fillId="0" borderId="10" xfId="0" applyFont="1" applyBorder="1" applyAlignment="1">
      <alignment horizontal="center" vertical="center"/>
    </xf>
    <xf numFmtId="0" fontId="0" fillId="0" borderId="11" xfId="0" applyBorder="1" applyAlignment="1">
      <alignment horizontal="left" vertical="center"/>
    </xf>
    <xf numFmtId="0" fontId="6" fillId="0" borderId="11" xfId="0" applyFont="1" applyBorder="1" applyAlignment="1" applyProtection="1">
      <alignment horizontal="left" vertical="center" shrinkToFit="1"/>
      <protection locked="0"/>
    </xf>
    <xf numFmtId="191" fontId="6" fillId="0" borderId="35" xfId="0" applyNumberFormat="1" applyFont="1" applyBorder="1" applyAlignment="1">
      <alignment vertical="center" shrinkToFit="1"/>
    </xf>
    <xf numFmtId="190" fontId="6" fillId="0" borderId="11" xfId="0" applyNumberFormat="1" applyFont="1" applyBorder="1" applyAlignment="1" applyProtection="1">
      <alignment horizontal="left" vertical="center" wrapText="1"/>
      <protection locked="0"/>
    </xf>
    <xf numFmtId="0" fontId="35" fillId="0" borderId="23" xfId="0" applyFont="1" applyBorder="1" applyAlignment="1">
      <alignment horizontal="center" vertical="center"/>
    </xf>
    <xf numFmtId="0" fontId="12" fillId="0" borderId="11" xfId="0" applyFont="1" applyBorder="1" applyAlignment="1" applyProtection="1">
      <alignment vertical="center" wrapText="1"/>
      <protection locked="0"/>
    </xf>
    <xf numFmtId="0" fontId="6" fillId="0" borderId="0" xfId="0" applyFont="1" applyFill="1" applyBorder="1" applyAlignment="1">
      <alignment horizontal="center" vertical="center" shrinkToFit="1"/>
    </xf>
    <xf numFmtId="190" fontId="6" fillId="0" borderId="11" xfId="0" applyNumberFormat="1" applyFont="1" applyBorder="1" applyAlignment="1" applyProtection="1">
      <alignment horizontal="left" vertical="center" shrinkToFit="1"/>
      <protection locked="0"/>
    </xf>
    <xf numFmtId="0" fontId="6" fillId="0"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22" xfId="0" applyFont="1" applyBorder="1" applyAlignment="1">
      <alignment vertical="center"/>
    </xf>
    <xf numFmtId="1" fontId="35" fillId="0" borderId="10" xfId="0" applyNumberFormat="1" applyFont="1" applyBorder="1" applyAlignment="1">
      <alignment horizontal="center" vertical="center"/>
    </xf>
    <xf numFmtId="0" fontId="0" fillId="0" borderId="11" xfId="0" applyFont="1" applyBorder="1" applyAlignment="1">
      <alignment/>
    </xf>
    <xf numFmtId="14" fontId="6" fillId="0" borderId="11" xfId="0" applyNumberFormat="1" applyFont="1" applyBorder="1" applyAlignment="1">
      <alignment horizontal="center"/>
    </xf>
    <xf numFmtId="14" fontId="6" fillId="0" borderId="11" xfId="0" applyNumberFormat="1" applyFont="1" applyFill="1" applyBorder="1" applyAlignment="1" applyProtection="1">
      <alignment horizontal="center" vertical="center" wrapText="1"/>
      <protection locked="0"/>
    </xf>
    <xf numFmtId="0" fontId="6" fillId="0" borderId="11" xfId="0" applyFont="1" applyBorder="1" applyAlignment="1">
      <alignment/>
    </xf>
    <xf numFmtId="0" fontId="0" fillId="0" borderId="36" xfId="0" applyBorder="1" applyAlignment="1">
      <alignment horizontal="center" vertical="center"/>
    </xf>
    <xf numFmtId="49" fontId="6" fillId="0" borderId="19" xfId="0" applyNumberFormat="1" applyFont="1" applyBorder="1" applyAlignment="1" applyProtection="1">
      <alignment horizontal="center" vertical="center" wrapText="1" shrinkToFit="1"/>
      <protection locked="0"/>
    </xf>
    <xf numFmtId="14" fontId="6" fillId="0" borderId="0" xfId="0" applyNumberFormat="1" applyFont="1" applyBorder="1" applyAlignment="1">
      <alignment horizontal="center" vertical="center"/>
    </xf>
    <xf numFmtId="0" fontId="6" fillId="0" borderId="0" xfId="0" applyFont="1" applyFill="1" applyBorder="1" applyAlignment="1">
      <alignment horizontal="center" vertical="center" wrapText="1"/>
    </xf>
    <xf numFmtId="14" fontId="6" fillId="0" borderId="19" xfId="0" applyNumberFormat="1" applyFont="1" applyBorder="1" applyAlignment="1" applyProtection="1">
      <alignment horizontal="center" vertical="center" wrapText="1"/>
      <protection locked="0"/>
    </xf>
    <xf numFmtId="191" fontId="8" fillId="0" borderId="0" xfId="0" applyNumberFormat="1" applyFont="1" applyAlignment="1">
      <alignment/>
    </xf>
    <xf numFmtId="49" fontId="6" fillId="0" borderId="19" xfId="0" applyNumberFormat="1"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pplyProtection="1">
      <alignment horizontal="center" vertical="center" shrinkToFit="1"/>
      <protection locked="0"/>
    </xf>
    <xf numFmtId="191" fontId="6" fillId="0" borderId="0" xfId="0" applyNumberFormat="1" applyFont="1" applyBorder="1" applyAlignment="1" applyProtection="1">
      <alignment horizontal="center" vertical="center" shrinkToFit="1"/>
      <protection locked="0"/>
    </xf>
    <xf numFmtId="0" fontId="6" fillId="0" borderId="0" xfId="0" applyFont="1" applyBorder="1" applyAlignment="1" applyProtection="1">
      <alignment vertical="center" wrapText="1" shrinkToFit="1"/>
      <protection locked="0"/>
    </xf>
    <xf numFmtId="14" fontId="6" fillId="0" borderId="19" xfId="0" applyNumberFormat="1" applyFont="1" applyBorder="1" applyAlignment="1">
      <alignment horizontal="center" vertical="center"/>
    </xf>
    <xf numFmtId="0" fontId="0" fillId="0" borderId="19" xfId="0" applyBorder="1" applyAlignment="1">
      <alignment/>
    </xf>
    <xf numFmtId="49" fontId="6" fillId="0" borderId="15" xfId="0" applyNumberFormat="1" applyFont="1" applyBorder="1" applyAlignment="1" applyProtection="1">
      <alignment horizontal="center" vertical="center" wrapText="1"/>
      <protection locked="0"/>
    </xf>
    <xf numFmtId="14" fontId="0" fillId="0" borderId="15" xfId="0" applyNumberFormat="1" applyFont="1" applyBorder="1" applyAlignment="1">
      <alignment vertical="center" shrinkToFit="1"/>
    </xf>
    <xf numFmtId="191" fontId="1" fillId="0" borderId="15" xfId="0" applyNumberFormat="1" applyFont="1" applyBorder="1" applyAlignment="1">
      <alignment vertical="center" shrinkToFit="1"/>
    </xf>
    <xf numFmtId="190" fontId="0" fillId="0" borderId="15" xfId="0" applyNumberFormat="1" applyFont="1" applyBorder="1" applyAlignment="1">
      <alignment vertical="center" wrapText="1"/>
    </xf>
    <xf numFmtId="0" fontId="0" fillId="0" borderId="15" xfId="0" applyFont="1" applyBorder="1" applyAlignment="1">
      <alignment vertical="center" wrapText="1"/>
    </xf>
    <xf numFmtId="0" fontId="1" fillId="0" borderId="15" xfId="0" applyFont="1" applyBorder="1" applyAlignment="1">
      <alignment horizontal="left" vertical="center" wrapText="1"/>
    </xf>
    <xf numFmtId="0" fontId="9" fillId="0" borderId="19" xfId="0" applyFont="1" applyBorder="1" applyAlignment="1">
      <alignment horizontal="center" vertical="center" wrapText="1"/>
    </xf>
    <xf numFmtId="0" fontId="0" fillId="0" borderId="0" xfId="0" applyFont="1" applyBorder="1" applyAlignment="1">
      <alignment horizontal="center"/>
    </xf>
    <xf numFmtId="0" fontId="1" fillId="0" borderId="0" xfId="0" applyFont="1" applyBorder="1" applyAlignment="1">
      <alignment horizontal="left" vertical="center" wrapText="1"/>
    </xf>
    <xf numFmtId="1" fontId="0" fillId="0" borderId="24" xfId="0" applyNumberFormat="1" applyBorder="1" applyAlignment="1">
      <alignment horizontal="center" vertical="center"/>
    </xf>
    <xf numFmtId="49" fontId="6" fillId="0" borderId="37" xfId="0" applyNumberFormat="1" applyFont="1" applyBorder="1" applyAlignment="1">
      <alignment vertical="center" wrapText="1"/>
    </xf>
    <xf numFmtId="0" fontId="6" fillId="0" borderId="17" xfId="0" applyFont="1" applyBorder="1" applyAlignment="1">
      <alignment horizontal="justify" vertical="center" wrapText="1"/>
    </xf>
    <xf numFmtId="191" fontId="6" fillId="0" borderId="17" xfId="0" applyNumberFormat="1" applyFont="1" applyBorder="1" applyAlignment="1">
      <alignment vertical="center"/>
    </xf>
    <xf numFmtId="0" fontId="6" fillId="0" borderId="17" xfId="0" applyFont="1" applyBorder="1" applyAlignment="1">
      <alignment vertical="center"/>
    </xf>
    <xf numFmtId="191" fontId="1" fillId="0" borderId="0" xfId="0" applyNumberFormat="1" applyFont="1" applyBorder="1" applyAlignment="1">
      <alignment vertical="center"/>
    </xf>
    <xf numFmtId="0" fontId="6" fillId="0" borderId="11" xfId="0" applyFont="1" applyBorder="1" applyAlignment="1">
      <alignment vertical="center"/>
    </xf>
    <xf numFmtId="0" fontId="0" fillId="0" borderId="35" xfId="0" applyBorder="1" applyAlignment="1">
      <alignment vertical="center"/>
    </xf>
    <xf numFmtId="0" fontId="0" fillId="0" borderId="0" xfId="0" applyFont="1" applyBorder="1" applyAlignment="1">
      <alignment vertical="center" shrinkToFit="1"/>
    </xf>
    <xf numFmtId="0" fontId="4" fillId="0" borderId="11" xfId="0" applyFont="1" applyBorder="1" applyAlignment="1">
      <alignment horizontal="center" vertical="center"/>
    </xf>
    <xf numFmtId="14" fontId="6" fillId="0" borderId="11" xfId="0" applyNumberFormat="1" applyFont="1" applyBorder="1" applyAlignment="1">
      <alignment horizontal="left" vertical="center" wrapText="1"/>
    </xf>
    <xf numFmtId="0" fontId="6" fillId="0" borderId="19" xfId="0" applyFont="1" applyFill="1" applyBorder="1" applyAlignment="1" applyProtection="1">
      <alignment vertical="center" wrapText="1"/>
      <protection locked="0"/>
    </xf>
    <xf numFmtId="0" fontId="0" fillId="0" borderId="11" xfId="0" applyFont="1" applyBorder="1" applyAlignment="1">
      <alignment horizontal="center" vertical="center"/>
    </xf>
    <xf numFmtId="0" fontId="0" fillId="0" borderId="35" xfId="0" applyFont="1" applyBorder="1" applyAlignment="1">
      <alignment horizontal="center" vertical="center" wrapText="1"/>
    </xf>
    <xf numFmtId="0" fontId="0" fillId="0" borderId="38" xfId="0" applyBorder="1" applyAlignment="1">
      <alignment/>
    </xf>
    <xf numFmtId="0" fontId="2" fillId="0" borderId="38" xfId="0" applyFont="1" applyBorder="1" applyAlignment="1">
      <alignment vertical="center"/>
    </xf>
    <xf numFmtId="0" fontId="6" fillId="0" borderId="38" xfId="0" applyFont="1" applyBorder="1" applyAlignment="1">
      <alignment vertical="center" wrapText="1"/>
    </xf>
    <xf numFmtId="0" fontId="0" fillId="0" borderId="38" xfId="0" applyFont="1" applyBorder="1" applyAlignment="1">
      <alignment vertical="center"/>
    </xf>
    <xf numFmtId="0" fontId="10" fillId="0" borderId="38" xfId="0" applyFont="1" applyBorder="1" applyAlignment="1" applyProtection="1">
      <alignment vertical="center" wrapText="1"/>
      <protection locked="0"/>
    </xf>
    <xf numFmtId="14" fontId="6" fillId="0" borderId="38" xfId="0" applyNumberFormat="1" applyFont="1" applyBorder="1" applyAlignment="1">
      <alignment horizontal="center" vertical="center" shrinkToFit="1"/>
    </xf>
    <xf numFmtId="49" fontId="6" fillId="0" borderId="38" xfId="0" applyNumberFormat="1" applyFont="1" applyBorder="1" applyAlignment="1">
      <alignment vertical="center" wrapText="1"/>
    </xf>
    <xf numFmtId="191" fontId="6" fillId="0" borderId="38" xfId="0" applyNumberFormat="1" applyFont="1" applyBorder="1" applyAlignment="1">
      <alignment vertical="center" shrinkToFit="1"/>
    </xf>
    <xf numFmtId="0" fontId="6" fillId="0" borderId="38" xfId="0" applyFont="1" applyBorder="1" applyAlignment="1" applyProtection="1">
      <alignment horizontal="left" vertical="center" wrapText="1"/>
      <protection locked="0"/>
    </xf>
    <xf numFmtId="0" fontId="4"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32" xfId="0" applyFont="1" applyBorder="1" applyAlignment="1">
      <alignment vertical="center"/>
    </xf>
    <xf numFmtId="0" fontId="1" fillId="0" borderId="11" xfId="0" applyFont="1" applyBorder="1" applyAlignment="1">
      <alignment vertical="center"/>
    </xf>
    <xf numFmtId="0" fontId="8" fillId="0" borderId="0" xfId="0" applyFont="1" applyBorder="1" applyAlignment="1" applyProtection="1">
      <alignment vertical="center"/>
      <protection locked="0"/>
    </xf>
    <xf numFmtId="0" fontId="6" fillId="0" borderId="11" xfId="0" applyFont="1" applyBorder="1" applyAlignment="1">
      <alignment horizontal="left" vertical="center" wrapText="1"/>
    </xf>
    <xf numFmtId="203" fontId="6" fillId="0" borderId="11" xfId="0" applyNumberFormat="1" applyFont="1" applyBorder="1" applyAlignment="1">
      <alignment horizontal="center" vertical="center"/>
    </xf>
    <xf numFmtId="203" fontId="6" fillId="0" borderId="11" xfId="0" applyNumberFormat="1" applyFont="1" applyBorder="1" applyAlignment="1">
      <alignment horizontal="center" vertical="center"/>
    </xf>
    <xf numFmtId="203" fontId="6" fillId="0" borderId="11" xfId="0" applyNumberFormat="1" applyFont="1" applyBorder="1" applyAlignment="1" applyProtection="1">
      <alignment horizontal="center" vertical="center" shrinkToFit="1"/>
      <protection locked="0"/>
    </xf>
    <xf numFmtId="203" fontId="6" fillId="0" borderId="11" xfId="0" applyNumberFormat="1" applyFont="1" applyBorder="1" applyAlignment="1" applyProtection="1">
      <alignment horizontal="center" vertical="center" wrapText="1"/>
      <protection locked="0"/>
    </xf>
    <xf numFmtId="203" fontId="6" fillId="0" borderId="0" xfId="0" applyNumberFormat="1" applyFont="1" applyBorder="1" applyAlignment="1">
      <alignment horizontal="center" vertical="center"/>
    </xf>
    <xf numFmtId="0" fontId="0" fillId="0" borderId="0" xfId="0" applyAlignment="1">
      <alignment vertical="center" wrapText="1"/>
    </xf>
    <xf numFmtId="0" fontId="6" fillId="0" borderId="11" xfId="0" applyFont="1" applyBorder="1" applyAlignment="1">
      <alignment vertical="center" wrapText="1"/>
    </xf>
    <xf numFmtId="0" fontId="0" fillId="0" borderId="0" xfId="0" applyAlignment="1">
      <alignment horizontal="center" vertical="center"/>
    </xf>
    <xf numFmtId="203" fontId="6" fillId="0" borderId="11" xfId="0" applyNumberFormat="1" applyFont="1" applyFill="1" applyBorder="1" applyAlignment="1" applyProtection="1">
      <alignment horizontal="center" vertical="center" wrapText="1"/>
      <protection locked="0"/>
    </xf>
    <xf numFmtId="203" fontId="6" fillId="0" borderId="11" xfId="0" applyNumberFormat="1" applyFont="1" applyBorder="1" applyAlignment="1">
      <alignment horizontal="center" vertical="center" shrinkToFit="1"/>
    </xf>
    <xf numFmtId="203" fontId="6" fillId="0" borderId="19" xfId="0" applyNumberFormat="1" applyFont="1" applyBorder="1" applyAlignment="1" applyProtection="1">
      <alignment horizontal="center" vertical="center" shrinkToFit="1"/>
      <protection locked="0"/>
    </xf>
    <xf numFmtId="203" fontId="6" fillId="0" borderId="17" xfId="0" applyNumberFormat="1" applyFont="1" applyBorder="1" applyAlignment="1" applyProtection="1">
      <alignment horizontal="center" vertical="center" shrinkToFit="1"/>
      <protection locked="0"/>
    </xf>
    <xf numFmtId="203" fontId="6" fillId="0" borderId="19" xfId="0" applyNumberFormat="1" applyFont="1" applyBorder="1" applyAlignment="1">
      <alignment horizontal="center" vertical="center" shrinkToFit="1"/>
    </xf>
    <xf numFmtId="203" fontId="6" fillId="0" borderId="11" xfId="0" applyNumberFormat="1" applyFont="1" applyBorder="1" applyAlignment="1">
      <alignment horizontal="center" vertical="center" wrapText="1"/>
    </xf>
    <xf numFmtId="0" fontId="0" fillId="24" borderId="10" xfId="0" applyFill="1" applyBorder="1" applyAlignment="1">
      <alignment horizontal="center" vertical="center"/>
    </xf>
    <xf numFmtId="203" fontId="6" fillId="0" borderId="11" xfId="0" applyNumberFormat="1" applyFont="1" applyBorder="1" applyAlignment="1">
      <alignment horizontal="center"/>
    </xf>
    <xf numFmtId="203" fontId="6" fillId="0" borderId="11" xfId="0" applyNumberFormat="1" applyFont="1" applyBorder="1" applyAlignment="1">
      <alignment/>
    </xf>
    <xf numFmtId="203" fontId="0" fillId="0" borderId="11" xfId="0" applyNumberFormat="1" applyBorder="1" applyAlignment="1">
      <alignment/>
    </xf>
    <xf numFmtId="203" fontId="6" fillId="0" borderId="11" xfId="0" applyNumberFormat="1" applyFont="1" applyBorder="1" applyAlignment="1" applyProtection="1">
      <alignment horizontal="center" vertical="center" wrapText="1"/>
      <protection locked="0"/>
    </xf>
    <xf numFmtId="203" fontId="6" fillId="0" borderId="19" xfId="0" applyNumberFormat="1" applyFont="1" applyBorder="1" applyAlignment="1" applyProtection="1">
      <alignment horizontal="center" vertical="center" wrapText="1"/>
      <protection locked="0"/>
    </xf>
    <xf numFmtId="203" fontId="6" fillId="0" borderId="19" xfId="0" applyNumberFormat="1" applyFont="1" applyBorder="1" applyAlignment="1">
      <alignment horizontal="center" vertical="center"/>
    </xf>
    <xf numFmtId="203" fontId="6" fillId="0" borderId="11" xfId="0" applyNumberFormat="1" applyFont="1" applyBorder="1" applyAlignment="1">
      <alignment horizontal="center" vertical="center" wrapText="1"/>
    </xf>
    <xf numFmtId="203" fontId="6" fillId="0" borderId="19" xfId="0" applyNumberFormat="1" applyFont="1" applyBorder="1" applyAlignment="1">
      <alignment horizontal="center" vertical="center" wrapText="1"/>
    </xf>
    <xf numFmtId="203" fontId="6" fillId="0" borderId="11" xfId="0" applyNumberFormat="1" applyFont="1" applyBorder="1" applyAlignment="1" quotePrefix="1">
      <alignment horizontal="center" vertical="center" shrinkToFit="1"/>
    </xf>
    <xf numFmtId="203" fontId="6" fillId="0" borderId="35" xfId="0" applyNumberFormat="1" applyFont="1" applyBorder="1" applyAlignment="1">
      <alignment horizontal="center" vertical="center" shrinkToFit="1"/>
    </xf>
    <xf numFmtId="203" fontId="6" fillId="0" borderId="35" xfId="0" applyNumberFormat="1" applyFont="1" applyBorder="1" applyAlignment="1">
      <alignment horizontal="center" vertical="center"/>
    </xf>
    <xf numFmtId="203" fontId="0" fillId="0" borderId="11" xfId="0" applyNumberFormat="1" applyBorder="1" applyAlignment="1">
      <alignment horizontal="center" vertical="center"/>
    </xf>
    <xf numFmtId="203" fontId="34" fillId="0" borderId="11" xfId="0" applyNumberFormat="1" applyFont="1" applyBorder="1" applyAlignment="1" applyProtection="1">
      <alignment horizontal="center" vertical="center" shrinkToFit="1"/>
      <protection locked="0"/>
    </xf>
    <xf numFmtId="191" fontId="1" fillId="0" borderId="0" xfId="0" applyNumberFormat="1" applyFont="1" applyAlignment="1">
      <alignment vertical="center" shrinkToFit="1"/>
    </xf>
    <xf numFmtId="205" fontId="6" fillId="0" borderId="11" xfId="0" applyNumberFormat="1" applyFont="1" applyFill="1" applyBorder="1" applyAlignment="1" applyProtection="1">
      <alignment horizontal="center" vertical="center" wrapText="1"/>
      <protection locked="0"/>
    </xf>
    <xf numFmtId="205" fontId="6" fillId="0" borderId="11" xfId="0" applyNumberFormat="1" applyFont="1" applyBorder="1" applyAlignment="1">
      <alignment horizontal="center" vertical="center"/>
    </xf>
    <xf numFmtId="205" fontId="6" fillId="0" borderId="11" xfId="0" applyNumberFormat="1" applyFont="1" applyBorder="1" applyAlignment="1">
      <alignment horizontal="center" vertical="center"/>
    </xf>
    <xf numFmtId="0" fontId="6" fillId="0" borderId="17" xfId="0" applyFont="1" applyFill="1" applyBorder="1" applyAlignment="1" applyProtection="1">
      <alignment vertical="center" wrapText="1"/>
      <protection locked="0"/>
    </xf>
    <xf numFmtId="0" fontId="6" fillId="0" borderId="11" xfId="0" applyFont="1" applyBorder="1" applyAlignment="1">
      <alignment horizontal="center" vertical="center" wrapText="1" shrinkToFit="1"/>
    </xf>
    <xf numFmtId="191" fontId="1" fillId="0" borderId="0" xfId="0" applyNumberFormat="1" applyFont="1" applyAlignment="1">
      <alignment/>
    </xf>
    <xf numFmtId="0" fontId="6" fillId="0" borderId="17" xfId="0" applyFont="1" applyBorder="1" applyAlignment="1">
      <alignment vertical="center" shrinkToFit="1"/>
    </xf>
    <xf numFmtId="191" fontId="8" fillId="0" borderId="11" xfId="0" applyNumberFormat="1" applyFont="1" applyBorder="1" applyAlignment="1" applyProtection="1">
      <alignment vertical="center" shrinkToFit="1"/>
      <protection locked="0"/>
    </xf>
    <xf numFmtId="203" fontId="6" fillId="0" borderId="0" xfId="0" applyNumberFormat="1" applyFont="1" applyBorder="1" applyAlignment="1">
      <alignment horizontal="center" vertical="center" shrinkToFit="1"/>
    </xf>
    <xf numFmtId="0" fontId="1" fillId="0" borderId="0" xfId="0" applyFont="1" applyBorder="1" applyAlignment="1">
      <alignment/>
    </xf>
    <xf numFmtId="203" fontId="6" fillId="0" borderId="11" xfId="0" applyNumberFormat="1" applyFont="1" applyBorder="1" applyAlignment="1" applyProtection="1">
      <alignment horizontal="left" vertical="center" wrapText="1" shrinkToFit="1"/>
      <protection locked="0"/>
    </xf>
    <xf numFmtId="0" fontId="9" fillId="0" borderId="39" xfId="0" applyFont="1" applyBorder="1" applyAlignment="1">
      <alignment horizontal="center" vertical="center" wrapText="1"/>
    </xf>
    <xf numFmtId="49" fontId="6" fillId="0" borderId="40" xfId="0" applyNumberFormat="1" applyFont="1" applyBorder="1" applyAlignment="1" applyProtection="1">
      <alignment horizontal="center" vertical="center" wrapText="1"/>
      <protection locked="0"/>
    </xf>
    <xf numFmtId="0" fontId="6" fillId="0" borderId="40" xfId="0" applyFont="1" applyBorder="1" applyAlignment="1">
      <alignment vertical="center" wrapText="1"/>
    </xf>
    <xf numFmtId="0" fontId="6" fillId="0" borderId="40" xfId="0" applyFont="1" applyBorder="1" applyAlignment="1" applyProtection="1">
      <alignment vertical="center" wrapText="1"/>
      <protection locked="0"/>
    </xf>
    <xf numFmtId="203" fontId="6" fillId="0" borderId="40" xfId="0" applyNumberFormat="1" applyFont="1" applyBorder="1" applyAlignment="1">
      <alignment horizontal="center" vertical="center"/>
    </xf>
    <xf numFmtId="203" fontId="6" fillId="0" borderId="40" xfId="0" applyNumberFormat="1" applyFont="1" applyBorder="1" applyAlignment="1" applyProtection="1">
      <alignment horizontal="center" vertical="center" shrinkToFit="1"/>
      <protection locked="0"/>
    </xf>
    <xf numFmtId="0" fontId="0" fillId="0" borderId="40" xfId="0" applyBorder="1" applyAlignment="1">
      <alignment horizontal="left" vertical="center"/>
    </xf>
    <xf numFmtId="0" fontId="6" fillId="0" borderId="41" xfId="0" applyFont="1" applyBorder="1" applyAlignment="1" applyProtection="1">
      <alignment vertical="center" wrapText="1"/>
      <protection locked="0"/>
    </xf>
    <xf numFmtId="0" fontId="10" fillId="0" borderId="11" xfId="0" applyFont="1" applyBorder="1" applyAlignment="1">
      <alignment vertical="center" wrapText="1"/>
    </xf>
    <xf numFmtId="206" fontId="6" fillId="0" borderId="11" xfId="0" applyNumberFormat="1" applyFont="1" applyBorder="1" applyAlignment="1">
      <alignment horizontal="center" vertical="center" wrapText="1"/>
    </xf>
    <xf numFmtId="0" fontId="6" fillId="0" borderId="35" xfId="0" applyFont="1" applyBorder="1" applyAlignment="1">
      <alignment horizontal="center" vertical="center" shrinkToFit="1"/>
    </xf>
    <xf numFmtId="0" fontId="6" fillId="0" borderId="35" xfId="0" applyFont="1" applyBorder="1" applyAlignment="1">
      <alignment vertical="center" wrapText="1"/>
    </xf>
    <xf numFmtId="0" fontId="6" fillId="0" borderId="42" xfId="0" applyFont="1" applyBorder="1" applyAlignment="1" applyProtection="1">
      <alignment vertical="center" wrapText="1"/>
      <protection locked="0"/>
    </xf>
    <xf numFmtId="0" fontId="0" fillId="0" borderId="42" xfId="0" applyBorder="1" applyAlignment="1">
      <alignment/>
    </xf>
    <xf numFmtId="0" fontId="9" fillId="0" borderId="42" xfId="0" applyFont="1" applyBorder="1" applyAlignment="1">
      <alignment horizontal="center" vertical="center"/>
    </xf>
    <xf numFmtId="49" fontId="6" fillId="0" borderId="42" xfId="0" applyNumberFormat="1" applyFont="1" applyBorder="1" applyAlignment="1" applyProtection="1">
      <alignment horizontal="center" vertical="center" shrinkToFit="1"/>
      <protection locked="0"/>
    </xf>
    <xf numFmtId="14" fontId="6" fillId="0" borderId="42" xfId="0" applyNumberFormat="1" applyFont="1" applyBorder="1" applyAlignment="1">
      <alignment horizontal="center" vertical="center"/>
    </xf>
    <xf numFmtId="14" fontId="6" fillId="0" borderId="42" xfId="0" applyNumberFormat="1" applyFont="1" applyBorder="1" applyAlignment="1">
      <alignment vertical="center" shrinkToFit="1"/>
    </xf>
    <xf numFmtId="191" fontId="8" fillId="0" borderId="42" xfId="0" applyNumberFormat="1" applyFont="1" applyBorder="1" applyAlignment="1" applyProtection="1">
      <alignment horizontal="center" vertical="center" shrinkToFit="1"/>
      <protection locked="0"/>
    </xf>
    <xf numFmtId="0" fontId="6" fillId="0" borderId="42" xfId="0" applyFont="1" applyBorder="1" applyAlignment="1">
      <alignment/>
    </xf>
    <xf numFmtId="49" fontId="6" fillId="0" borderId="11" xfId="0" applyNumberFormat="1" applyFont="1" applyFill="1" applyBorder="1" applyAlignment="1">
      <alignment vertical="center" wrapText="1"/>
    </xf>
    <xf numFmtId="191" fontId="6" fillId="0" borderId="11" xfId="0" applyNumberFormat="1" applyFont="1" applyBorder="1" applyAlignment="1" applyProtection="1">
      <alignment vertical="center" wrapText="1"/>
      <protection locked="0"/>
    </xf>
    <xf numFmtId="0" fontId="0" fillId="0" borderId="11" xfId="0" applyBorder="1" applyAlignment="1">
      <alignment horizontal="center" vertical="center" shrinkToFit="1"/>
    </xf>
    <xf numFmtId="191" fontId="0" fillId="0" borderId="11" xfId="0" applyNumberFormat="1" applyBorder="1" applyAlignment="1">
      <alignment horizontal="center" vertical="center" shrinkToFit="1"/>
    </xf>
    <xf numFmtId="0" fontId="0" fillId="0" borderId="11" xfId="0" applyBorder="1" applyAlignment="1">
      <alignment horizontal="left" vertical="center" shrinkToFi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191" fontId="0" fillId="0" borderId="11" xfId="0" applyNumberFormat="1" applyFill="1" applyBorder="1" applyAlignment="1">
      <alignment horizontal="center" vertical="center" shrinkToFit="1"/>
    </xf>
    <xf numFmtId="203" fontId="0" fillId="0" borderId="11" xfId="0" applyNumberFormat="1" applyBorder="1" applyAlignment="1">
      <alignment horizontal="center" vertical="center" shrinkToFit="1"/>
    </xf>
    <xf numFmtId="203" fontId="0" fillId="0" borderId="11" xfId="0" applyNumberFormat="1" applyFill="1" applyBorder="1" applyAlignment="1">
      <alignment horizontal="center" vertical="center" shrinkToFit="1"/>
    </xf>
    <xf numFmtId="0" fontId="0" fillId="0" borderId="11" xfId="0" applyFont="1" applyBorder="1" applyAlignment="1" applyProtection="1">
      <alignment vertical="center" wrapText="1"/>
      <protection locked="0"/>
    </xf>
    <xf numFmtId="0" fontId="8" fillId="0" borderId="0" xfId="0" applyFont="1" applyFill="1" applyBorder="1" applyAlignment="1">
      <alignment vertical="center" wrapText="1"/>
    </xf>
    <xf numFmtId="0" fontId="9" fillId="0" borderId="29" xfId="0" applyFont="1" applyBorder="1" applyAlignment="1">
      <alignment horizontal="center" vertical="center"/>
    </xf>
    <xf numFmtId="191" fontId="8" fillId="0" borderId="11" xfId="0" applyNumberFormat="1" applyFont="1" applyBorder="1" applyAlignment="1">
      <alignment vertical="center" shrinkToFit="1"/>
    </xf>
    <xf numFmtId="0" fontId="0" fillId="0" borderId="43" xfId="0" applyBorder="1" applyAlignment="1">
      <alignment/>
    </xf>
    <xf numFmtId="0" fontId="8" fillId="0" borderId="42" xfId="0" applyFont="1" applyBorder="1" applyAlignment="1">
      <alignment vertical="center" wrapText="1"/>
    </xf>
    <xf numFmtId="14" fontId="6" fillId="0" borderId="42" xfId="0" applyNumberFormat="1" applyFont="1" applyBorder="1" applyAlignment="1" applyProtection="1">
      <alignment horizontal="center" vertical="center" shrinkToFit="1"/>
      <protection locked="0"/>
    </xf>
    <xf numFmtId="0" fontId="0" fillId="0" borderId="42" xfId="0" applyFont="1" applyBorder="1" applyAlignment="1">
      <alignment vertical="center"/>
    </xf>
    <xf numFmtId="191" fontId="8" fillId="0" borderId="42" xfId="0" applyNumberFormat="1" applyFont="1" applyBorder="1" applyAlignment="1" applyProtection="1">
      <alignment vertical="center" shrinkToFit="1"/>
      <protection locked="0"/>
    </xf>
    <xf numFmtId="0" fontId="6" fillId="0" borderId="42" xfId="0" applyFont="1" applyBorder="1" applyAlignment="1" applyProtection="1">
      <alignment horizontal="left" vertical="center" wrapText="1"/>
      <protection locked="0"/>
    </xf>
    <xf numFmtId="0" fontId="0" fillId="0" borderId="22" xfId="0" applyFont="1" applyBorder="1" applyAlignment="1">
      <alignment vertical="center" wrapText="1"/>
    </xf>
    <xf numFmtId="0" fontId="6" fillId="0" borderId="11" xfId="0" applyFont="1" applyBorder="1" applyAlignment="1">
      <alignment vertical="top" wrapText="1"/>
    </xf>
    <xf numFmtId="49" fontId="6" fillId="0" borderId="11" xfId="0" applyNumberFormat="1" applyFont="1" applyBorder="1" applyAlignment="1">
      <alignment vertical="top" wrapText="1"/>
    </xf>
    <xf numFmtId="191" fontId="1" fillId="0" borderId="0" xfId="0" applyNumberFormat="1" applyFont="1" applyAlignment="1">
      <alignment shrinkToFit="1"/>
    </xf>
    <xf numFmtId="14" fontId="6" fillId="0" borderId="11" xfId="0" applyNumberFormat="1" applyFont="1" applyBorder="1" applyAlignment="1" applyProtection="1">
      <alignment horizontal="left" vertical="center" wrapText="1"/>
      <protection locked="0"/>
    </xf>
    <xf numFmtId="0" fontId="0" fillId="0" borderId="22" xfId="0" applyFont="1" applyBorder="1" applyAlignment="1">
      <alignment horizontal="left" vertical="center" wrapText="1"/>
    </xf>
    <xf numFmtId="0" fontId="6" fillId="0" borderId="17" xfId="0" applyFont="1" applyBorder="1" applyAlignment="1">
      <alignment vertical="center"/>
    </xf>
    <xf numFmtId="49" fontId="6" fillId="0" borderId="0" xfId="0" applyNumberFormat="1" applyFont="1" applyBorder="1" applyAlignment="1">
      <alignment horizontal="center" vertical="center" shrinkToFit="1"/>
    </xf>
    <xf numFmtId="203" fontId="6" fillId="0" borderId="0" xfId="0" applyNumberFormat="1" applyFont="1" applyBorder="1" applyAlignment="1">
      <alignment horizontal="center" vertical="center"/>
    </xf>
    <xf numFmtId="49" fontId="10" fillId="0" borderId="0" xfId="0" applyNumberFormat="1" applyFont="1" applyBorder="1" applyAlignment="1">
      <alignment vertical="center" wrapText="1"/>
    </xf>
    <xf numFmtId="49" fontId="6" fillId="0" borderId="19" xfId="0" applyNumberFormat="1" applyFont="1" applyBorder="1" applyAlignment="1">
      <alignment horizontal="center" vertical="center" shrinkToFit="1"/>
    </xf>
    <xf numFmtId="49" fontId="10" fillId="0" borderId="19" xfId="0" applyNumberFormat="1" applyFont="1" applyBorder="1" applyAlignment="1">
      <alignment vertical="center" wrapText="1"/>
    </xf>
    <xf numFmtId="203" fontId="6" fillId="0" borderId="11" xfId="0" applyNumberFormat="1" applyFont="1" applyBorder="1" applyAlignment="1" applyProtection="1">
      <alignment horizontal="left" vertical="center" wrapText="1"/>
      <protection locked="0"/>
    </xf>
    <xf numFmtId="0" fontId="0" fillId="0" borderId="29" xfId="0" applyBorder="1" applyAlignment="1">
      <alignment/>
    </xf>
    <xf numFmtId="0" fontId="9" fillId="0" borderId="29" xfId="0" applyFont="1" applyBorder="1" applyAlignment="1">
      <alignment horizontal="center" vertical="center" shrinkToFit="1"/>
    </xf>
    <xf numFmtId="0" fontId="0" fillId="0" borderId="29" xfId="0" applyBorder="1" applyAlignment="1">
      <alignment/>
    </xf>
    <xf numFmtId="0" fontId="10" fillId="0" borderId="30" xfId="0" applyFont="1" applyBorder="1" applyAlignment="1">
      <alignment vertical="center" wrapText="1"/>
    </xf>
    <xf numFmtId="0" fontId="9" fillId="0" borderId="29" xfId="0" applyFont="1" applyBorder="1" applyAlignment="1">
      <alignment horizontal="center" vertical="center" wrapText="1"/>
    </xf>
    <xf numFmtId="0" fontId="2" fillId="0" borderId="29" xfId="0" applyFont="1" applyBorder="1" applyAlignment="1">
      <alignment/>
    </xf>
    <xf numFmtId="0" fontId="0" fillId="0" borderId="44" xfId="0" applyBorder="1" applyAlignment="1">
      <alignment/>
    </xf>
    <xf numFmtId="0" fontId="6" fillId="0" borderId="35" xfId="0" applyFont="1" applyFill="1" applyBorder="1" applyAlignment="1" applyProtection="1">
      <alignment vertical="center" wrapText="1"/>
      <protection locked="0"/>
    </xf>
    <xf numFmtId="203" fontId="6" fillId="0" borderId="35" xfId="0" applyNumberFormat="1" applyFont="1" applyBorder="1" applyAlignment="1">
      <alignment horizontal="center" vertical="center"/>
    </xf>
    <xf numFmtId="0" fontId="6" fillId="0" borderId="35" xfId="0" applyFont="1" applyBorder="1" applyAlignment="1" applyProtection="1">
      <alignment horizontal="left" vertical="center" wrapText="1"/>
      <protection locked="0"/>
    </xf>
    <xf numFmtId="0" fontId="6" fillId="0" borderId="35" xfId="0" applyFont="1" applyBorder="1" applyAlignment="1" applyProtection="1">
      <alignment vertical="center" wrapText="1"/>
      <protection locked="0"/>
    </xf>
    <xf numFmtId="203" fontId="6" fillId="0" borderId="35" xfId="0" applyNumberFormat="1" applyFont="1" applyBorder="1" applyAlignment="1" applyProtection="1">
      <alignment horizontal="center" vertical="center" shrinkToFit="1"/>
      <protection locked="0"/>
    </xf>
    <xf numFmtId="191" fontId="6" fillId="0" borderId="35" xfId="0" applyNumberFormat="1" applyFont="1" applyBorder="1" applyAlignment="1" applyProtection="1">
      <alignment vertical="center" shrinkToFit="1"/>
      <protection locked="0"/>
    </xf>
    <xf numFmtId="0" fontId="0" fillId="0" borderId="45" xfId="0" applyBorder="1" applyAlignment="1">
      <alignment/>
    </xf>
    <xf numFmtId="0" fontId="10" fillId="0" borderId="44" xfId="0" applyFont="1" applyBorder="1" applyAlignment="1" applyProtection="1">
      <alignment vertical="center" wrapText="1"/>
      <protection locked="0"/>
    </xf>
    <xf numFmtId="49" fontId="6" fillId="0" borderId="44" xfId="0" applyNumberFormat="1" applyFont="1" applyBorder="1" applyAlignment="1">
      <alignment vertical="center" wrapText="1"/>
    </xf>
    <xf numFmtId="0" fontId="0" fillId="0" borderId="46" xfId="0" applyBorder="1" applyAlignment="1">
      <alignment/>
    </xf>
    <xf numFmtId="0" fontId="2" fillId="0" borderId="47" xfId="0" applyFont="1" applyBorder="1" applyAlignment="1">
      <alignment vertical="center"/>
    </xf>
    <xf numFmtId="0" fontId="6" fillId="0" borderId="47" xfId="0" applyFont="1" applyBorder="1" applyAlignment="1">
      <alignment vertical="center" wrapText="1"/>
    </xf>
    <xf numFmtId="0" fontId="0" fillId="0" borderId="47" xfId="0" applyFont="1" applyBorder="1" applyAlignment="1">
      <alignment vertical="center"/>
    </xf>
    <xf numFmtId="0" fontId="10" fillId="0" borderId="47" xfId="0" applyFont="1" applyBorder="1" applyAlignment="1" applyProtection="1">
      <alignment vertical="center" wrapText="1"/>
      <protection locked="0"/>
    </xf>
    <xf numFmtId="14" fontId="6" fillId="0" borderId="47" xfId="0" applyNumberFormat="1" applyFont="1" applyBorder="1" applyAlignment="1">
      <alignment horizontal="center" vertical="center" shrinkToFit="1"/>
    </xf>
    <xf numFmtId="49" fontId="6" fillId="0" borderId="47" xfId="0" applyNumberFormat="1" applyFont="1" applyBorder="1" applyAlignment="1">
      <alignment vertical="center" wrapText="1"/>
    </xf>
    <xf numFmtId="191" fontId="6" fillId="0" borderId="47" xfId="0" applyNumberFormat="1" applyFont="1" applyBorder="1" applyAlignment="1">
      <alignment vertical="center" shrinkToFit="1"/>
    </xf>
    <xf numFmtId="0" fontId="0" fillId="0" borderId="48" xfId="0" applyBorder="1" applyAlignment="1">
      <alignment/>
    </xf>
    <xf numFmtId="0" fontId="8" fillId="0" borderId="49" xfId="0" applyFont="1" applyBorder="1" applyAlignment="1">
      <alignment vertical="center" wrapText="1"/>
    </xf>
    <xf numFmtId="14" fontId="6" fillId="0" borderId="49" xfId="0" applyNumberFormat="1" applyFont="1" applyBorder="1" applyAlignment="1" applyProtection="1">
      <alignment horizontal="center" vertical="center" shrinkToFit="1"/>
      <protection locked="0"/>
    </xf>
    <xf numFmtId="0" fontId="0" fillId="0" borderId="49" xfId="0" applyFont="1" applyBorder="1" applyAlignment="1">
      <alignment vertical="center"/>
    </xf>
    <xf numFmtId="191" fontId="8" fillId="0" borderId="49" xfId="0" applyNumberFormat="1" applyFont="1" applyBorder="1" applyAlignment="1" applyProtection="1">
      <alignment vertical="center" shrinkToFit="1"/>
      <protection locked="0"/>
    </xf>
    <xf numFmtId="0" fontId="6" fillId="0" borderId="49" xfId="0" applyFont="1" applyBorder="1" applyAlignment="1" applyProtection="1">
      <alignment vertical="center" wrapText="1"/>
      <protection locked="0"/>
    </xf>
    <xf numFmtId="0" fontId="6" fillId="0" borderId="49" xfId="0" applyFont="1" applyBorder="1" applyAlignment="1" applyProtection="1">
      <alignment horizontal="left" vertical="center" wrapText="1"/>
      <protection locked="0"/>
    </xf>
    <xf numFmtId="0" fontId="0" fillId="0" borderId="47" xfId="0" applyBorder="1" applyAlignment="1">
      <alignment/>
    </xf>
    <xf numFmtId="0" fontId="6" fillId="0" borderId="19" xfId="0" applyFont="1" applyBorder="1" applyAlignment="1" applyProtection="1">
      <alignment horizontal="center" vertical="center"/>
      <protection locked="0"/>
    </xf>
    <xf numFmtId="0" fontId="0" fillId="0" borderId="49" xfId="0" applyBorder="1" applyAlignment="1">
      <alignment/>
    </xf>
    <xf numFmtId="191" fontId="1" fillId="0" borderId="44" xfId="0" applyNumberFormat="1" applyFont="1" applyBorder="1" applyAlignment="1">
      <alignment shrinkToFit="1"/>
    </xf>
    <xf numFmtId="0" fontId="2" fillId="0" borderId="50" xfId="0" applyFont="1" applyBorder="1" applyAlignment="1">
      <alignment/>
    </xf>
    <xf numFmtId="0" fontId="0" fillId="0" borderId="51" xfId="0" applyBorder="1" applyAlignment="1">
      <alignment/>
    </xf>
    <xf numFmtId="0" fontId="55" fillId="0" borderId="0" xfId="0" applyFont="1" applyAlignment="1">
      <alignment/>
    </xf>
    <xf numFmtId="0" fontId="0" fillId="0" borderId="11" xfId="0" applyFont="1" applyBorder="1" applyAlignment="1">
      <alignment/>
    </xf>
    <xf numFmtId="0" fontId="9" fillId="0" borderId="11" xfId="0" applyFont="1" applyBorder="1" applyAlignment="1" applyProtection="1">
      <alignment vertical="center" wrapText="1"/>
      <protection locked="0"/>
    </xf>
    <xf numFmtId="49" fontId="10" fillId="0" borderId="11" xfId="0" applyNumberFormat="1" applyFont="1" applyBorder="1" applyAlignment="1">
      <alignment vertical="center" wrapText="1"/>
    </xf>
    <xf numFmtId="0" fontId="37" fillId="0" borderId="0" xfId="0" applyFont="1" applyAlignment="1">
      <alignment/>
    </xf>
    <xf numFmtId="0" fontId="56" fillId="0" borderId="11" xfId="0" applyFont="1" applyBorder="1" applyAlignment="1" applyProtection="1">
      <alignment vertical="center" wrapText="1"/>
      <protection locked="0"/>
    </xf>
    <xf numFmtId="203" fontId="56" fillId="0" borderId="11" xfId="0" applyNumberFormat="1" applyFont="1" applyBorder="1" applyAlignment="1" applyProtection="1">
      <alignment horizontal="center" vertical="center" shrinkToFit="1"/>
      <protection locked="0"/>
    </xf>
    <xf numFmtId="0" fontId="55" fillId="0" borderId="0" xfId="0" applyFont="1" applyBorder="1" applyAlignment="1">
      <alignment/>
    </xf>
    <xf numFmtId="14" fontId="6" fillId="0" borderId="19" xfId="0" applyNumberFormat="1" applyFont="1" applyBorder="1" applyAlignment="1">
      <alignment horizontal="center" vertical="center"/>
    </xf>
    <xf numFmtId="0" fontId="0" fillId="0" borderId="0" xfId="0" applyFont="1" applyBorder="1" applyAlignment="1">
      <alignment/>
    </xf>
    <xf numFmtId="0" fontId="57" fillId="0" borderId="11" xfId="0" applyFont="1" applyBorder="1" applyAlignment="1">
      <alignment horizontal="center" vertical="center" wrapText="1"/>
    </xf>
    <xf numFmtId="0" fontId="0" fillId="0" borderId="19" xfId="0" applyFont="1" applyBorder="1" applyAlignment="1">
      <alignment/>
    </xf>
    <xf numFmtId="0" fontId="56" fillId="0" borderId="11" xfId="0" applyFont="1" applyBorder="1" applyAlignment="1">
      <alignment horizontal="center" vertical="center" shrinkToFit="1"/>
    </xf>
    <xf numFmtId="0" fontId="56" fillId="0" borderId="11" xfId="0" applyFont="1" applyFill="1" applyBorder="1" applyAlignment="1" applyProtection="1">
      <alignment vertical="center" wrapText="1"/>
      <protection locked="0"/>
    </xf>
    <xf numFmtId="0" fontId="55" fillId="0" borderId="11" xfId="0" applyFont="1" applyBorder="1" applyAlignment="1">
      <alignment/>
    </xf>
    <xf numFmtId="0" fontId="56" fillId="0" borderId="11" xfId="0" applyFont="1" applyBorder="1" applyAlignment="1">
      <alignment vertical="center"/>
    </xf>
    <xf numFmtId="0" fontId="10" fillId="0" borderId="11" xfId="0" applyFont="1" applyBorder="1" applyAlignment="1">
      <alignment horizontal="center" vertical="center" shrinkToFit="1"/>
    </xf>
    <xf numFmtId="0" fontId="6" fillId="0" borderId="11" xfId="0" applyFont="1" applyFill="1" applyBorder="1" applyAlignment="1">
      <alignment horizontal="center" vertical="center" shrinkToFit="1"/>
    </xf>
    <xf numFmtId="0" fontId="0" fillId="0" borderId="16" xfId="0" applyFont="1" applyBorder="1" applyAlignment="1">
      <alignment/>
    </xf>
    <xf numFmtId="0" fontId="9" fillId="0" borderId="0" xfId="0" applyFont="1" applyBorder="1" applyAlignment="1">
      <alignment horizontal="center" vertical="center" shrinkToFit="1"/>
    </xf>
    <xf numFmtId="0" fontId="0" fillId="0" borderId="0" xfId="0" applyBorder="1" applyAlignment="1">
      <alignment/>
    </xf>
    <xf numFmtId="0" fontId="10" fillId="0" borderId="19" xfId="0" applyFont="1" applyBorder="1" applyAlignment="1">
      <alignment horizontal="center" vertical="center" shrinkToFit="1"/>
    </xf>
    <xf numFmtId="0" fontId="9" fillId="0" borderId="15" xfId="0" applyFont="1" applyBorder="1" applyAlignment="1">
      <alignment horizontal="center" vertical="center"/>
    </xf>
    <xf numFmtId="0" fontId="2" fillId="0" borderId="0" xfId="0" applyFont="1" applyBorder="1" applyAlignment="1">
      <alignment/>
    </xf>
    <xf numFmtId="0" fontId="2" fillId="0" borderId="51" xfId="0" applyFont="1" applyBorder="1" applyAlignment="1">
      <alignment/>
    </xf>
    <xf numFmtId="0" fontId="2" fillId="0" borderId="32" xfId="0" applyFont="1" applyBorder="1" applyAlignment="1">
      <alignment vertical="center"/>
    </xf>
    <xf numFmtId="0" fontId="10" fillId="0" borderId="19" xfId="0" applyFont="1" applyBorder="1" applyAlignment="1">
      <alignment horizontal="center" vertical="center" wrapText="1"/>
    </xf>
    <xf numFmtId="0" fontId="0" fillId="0" borderId="35" xfId="0" applyBorder="1" applyAlignment="1">
      <alignment/>
    </xf>
    <xf numFmtId="0" fontId="10" fillId="0" borderId="11" xfId="0" applyFont="1" applyBorder="1" applyAlignment="1">
      <alignment horizontal="center" vertical="center" wrapText="1"/>
    </xf>
    <xf numFmtId="14" fontId="0" fillId="0" borderId="0" xfId="0" applyNumberFormat="1" applyFont="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wrapText="1"/>
    </xf>
    <xf numFmtId="0" fontId="6" fillId="0" borderId="0" xfId="0" applyFont="1" applyAlignment="1">
      <alignment/>
    </xf>
    <xf numFmtId="0" fontId="8" fillId="0" borderId="0" xfId="0" applyFont="1" applyAlignment="1">
      <alignment/>
    </xf>
    <xf numFmtId="0" fontId="8" fillId="0" borderId="0" xfId="0" applyFont="1" applyBorder="1" applyAlignment="1">
      <alignment vertical="center"/>
    </xf>
    <xf numFmtId="0" fontId="8" fillId="0" borderId="32" xfId="0" applyFont="1" applyBorder="1" applyAlignment="1">
      <alignment vertical="center"/>
    </xf>
    <xf numFmtId="0" fontId="6" fillId="0" borderId="15"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xf>
    <xf numFmtId="0" fontId="6" fillId="0" borderId="0" xfId="0" applyFont="1" applyBorder="1" applyAlignment="1">
      <alignment horizontal="center" vertical="center" wrapText="1"/>
    </xf>
    <xf numFmtId="0" fontId="6" fillId="0" borderId="37" xfId="0" applyFont="1" applyFill="1" applyBorder="1" applyAlignment="1">
      <alignment horizontal="center" vertical="center"/>
    </xf>
    <xf numFmtId="0" fontId="6" fillId="0" borderId="11" xfId="0" applyFont="1" applyBorder="1" applyAlignment="1">
      <alignment/>
    </xf>
    <xf numFmtId="0" fontId="6" fillId="0" borderId="19" xfId="0" applyFont="1" applyBorder="1" applyAlignment="1">
      <alignment horizontal="center" vertical="center" wrapText="1"/>
    </xf>
    <xf numFmtId="0" fontId="10" fillId="0" borderId="11" xfId="0" applyFont="1" applyBorder="1" applyAlignment="1">
      <alignment vertical="center"/>
    </xf>
    <xf numFmtId="0" fontId="40" fillId="0" borderId="0" xfId="0" applyFont="1" applyBorder="1" applyAlignment="1">
      <alignment vertical="center"/>
    </xf>
    <xf numFmtId="0" fontId="40" fillId="0" borderId="32" xfId="0" applyFont="1" applyBorder="1" applyAlignment="1">
      <alignment vertical="center"/>
    </xf>
    <xf numFmtId="0" fontId="40" fillId="0" borderId="0" xfId="0" applyFont="1" applyAlignment="1">
      <alignment/>
    </xf>
    <xf numFmtId="0" fontId="10" fillId="0" borderId="0" xfId="0" applyFont="1" applyAlignment="1">
      <alignment/>
    </xf>
    <xf numFmtId="0" fontId="10" fillId="0" borderId="30" xfId="0" applyFont="1" applyBorder="1" applyAlignment="1">
      <alignment/>
    </xf>
    <xf numFmtId="0" fontId="10" fillId="0" borderId="33" xfId="0" applyFont="1" applyBorder="1" applyAlignment="1">
      <alignment/>
    </xf>
    <xf numFmtId="0" fontId="9" fillId="0" borderId="11" xfId="0" applyFont="1" applyBorder="1" applyAlignment="1">
      <alignment vertical="center" wrapText="1"/>
    </xf>
    <xf numFmtId="0" fontId="9" fillId="0" borderId="11" xfId="0" applyNumberFormat="1"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xf>
    <xf numFmtId="203" fontId="10" fillId="0" borderId="11" xfId="0" applyNumberFormat="1" applyFont="1" applyBorder="1" applyAlignment="1">
      <alignment horizontal="center" vertical="center"/>
    </xf>
    <xf numFmtId="49" fontId="11" fillId="0" borderId="16" xfId="0" applyNumberFormat="1" applyFont="1" applyBorder="1" applyAlignment="1">
      <alignment vertical="center" wrapText="1"/>
    </xf>
    <xf numFmtId="0" fontId="11" fillId="0" borderId="0" xfId="0" applyNumberFormat="1" applyFont="1" applyBorder="1" applyAlignment="1">
      <alignment vertical="center" wrapText="1"/>
    </xf>
    <xf numFmtId="0" fontId="10" fillId="0" borderId="19" xfId="0" applyFont="1" applyBorder="1" applyAlignment="1">
      <alignment vertical="center" wrapText="1"/>
    </xf>
    <xf numFmtId="0" fontId="11" fillId="0" borderId="16" xfId="0" applyNumberFormat="1" applyFont="1" applyBorder="1" applyAlignment="1">
      <alignment vertical="center" wrapText="1"/>
    </xf>
    <xf numFmtId="0" fontId="11" fillId="0" borderId="30" xfId="0" applyNumberFormat="1" applyFont="1" applyBorder="1" applyAlignment="1">
      <alignment vertical="center" wrapText="1"/>
    </xf>
    <xf numFmtId="49" fontId="10" fillId="0" borderId="16" xfId="0" applyNumberFormat="1" applyFont="1" applyBorder="1" applyAlignment="1">
      <alignment vertical="center" wrapText="1"/>
    </xf>
    <xf numFmtId="0" fontId="13" fillId="0" borderId="11" xfId="0" applyFont="1" applyBorder="1" applyAlignment="1">
      <alignment vertical="center" wrapText="1"/>
    </xf>
    <xf numFmtId="0" fontId="10" fillId="0" borderId="11" xfId="0" applyNumberFormat="1" applyFont="1" applyBorder="1" applyAlignment="1">
      <alignment vertical="center" wrapText="1"/>
    </xf>
    <xf numFmtId="0" fontId="44" fillId="0" borderId="11" xfId="0" applyFont="1" applyBorder="1" applyAlignment="1" applyProtection="1">
      <alignment horizontal="left" vertical="center" wrapText="1"/>
      <protection locked="0"/>
    </xf>
    <xf numFmtId="0" fontId="42" fillId="0" borderId="11" xfId="0" applyFont="1" applyBorder="1" applyAlignment="1">
      <alignment vertical="center" wrapText="1"/>
    </xf>
    <xf numFmtId="0" fontId="10" fillId="0" borderId="35" xfId="0" applyFont="1" applyBorder="1" applyAlignment="1">
      <alignment vertical="center" wrapText="1"/>
    </xf>
    <xf numFmtId="0" fontId="10" fillId="0" borderId="16" xfId="0" applyFont="1" applyBorder="1" applyAlignment="1">
      <alignment/>
    </xf>
    <xf numFmtId="49" fontId="9" fillId="0" borderId="11" xfId="0" applyNumberFormat="1" applyFont="1" applyBorder="1" applyAlignment="1">
      <alignment vertical="center" wrapText="1"/>
    </xf>
    <xf numFmtId="0" fontId="10" fillId="0" borderId="11" xfId="0" applyFont="1" applyBorder="1" applyAlignment="1">
      <alignment/>
    </xf>
    <xf numFmtId="0" fontId="0" fillId="0" borderId="38" xfId="0" applyBorder="1" applyAlignment="1">
      <alignment vertical="center"/>
    </xf>
    <xf numFmtId="0" fontId="0" fillId="0" borderId="0" xfId="0" applyFill="1" applyAlignment="1">
      <alignment/>
    </xf>
    <xf numFmtId="0" fontId="0" fillId="0" borderId="0" xfId="0" applyFill="1" applyBorder="1" applyAlignment="1">
      <alignment vertical="center"/>
    </xf>
    <xf numFmtId="0" fontId="6" fillId="0" borderId="11" xfId="0" applyFont="1" applyFill="1" applyBorder="1" applyAlignment="1" applyProtection="1">
      <alignment horizontal="left" vertical="center" wrapText="1"/>
      <protection locked="0"/>
    </xf>
    <xf numFmtId="49" fontId="6" fillId="0" borderId="47" xfId="0" applyNumberFormat="1" applyFont="1" applyFill="1" applyBorder="1" applyAlignment="1">
      <alignment vertical="center" wrapText="1"/>
    </xf>
    <xf numFmtId="0" fontId="0" fillId="0" borderId="38" xfId="0" applyFill="1" applyBorder="1" applyAlignment="1">
      <alignment vertical="center"/>
    </xf>
    <xf numFmtId="190" fontId="6" fillId="0" borderId="11" xfId="0" applyNumberFormat="1"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49" fontId="6" fillId="0" borderId="11" xfId="0" applyNumberFormat="1" applyFont="1" applyFill="1" applyBorder="1" applyAlignment="1">
      <alignment horizontal="left" vertical="center" wrapText="1"/>
    </xf>
    <xf numFmtId="49" fontId="6" fillId="0" borderId="37" xfId="0" applyNumberFormat="1" applyFont="1" applyFill="1" applyBorder="1" applyAlignment="1">
      <alignment vertical="center" wrapText="1"/>
    </xf>
    <xf numFmtId="0" fontId="6" fillId="0" borderId="42" xfId="0" applyFont="1" applyFill="1" applyBorder="1" applyAlignment="1" applyProtection="1">
      <alignment vertical="center" wrapText="1"/>
      <protection locked="0"/>
    </xf>
    <xf numFmtId="0" fontId="6" fillId="0" borderId="49" xfId="0" applyFont="1" applyFill="1" applyBorder="1" applyAlignment="1" applyProtection="1">
      <alignment vertical="center" wrapText="1"/>
      <protection locked="0"/>
    </xf>
    <xf numFmtId="49" fontId="6" fillId="0" borderId="0" xfId="0" applyNumberFormat="1" applyFont="1" applyFill="1" applyBorder="1" applyAlignment="1">
      <alignment vertical="center" wrapText="1"/>
    </xf>
    <xf numFmtId="49" fontId="6" fillId="0" borderId="34" xfId="0" applyNumberFormat="1" applyFont="1" applyFill="1" applyBorder="1" applyAlignment="1">
      <alignment vertical="center" wrapText="1"/>
    </xf>
    <xf numFmtId="49" fontId="6" fillId="0" borderId="52" xfId="0" applyNumberFormat="1" applyFont="1" applyFill="1" applyBorder="1" applyAlignment="1">
      <alignment vertical="center" wrapText="1"/>
    </xf>
    <xf numFmtId="0" fontId="6" fillId="0" borderId="0" xfId="0" applyFont="1" applyFill="1" applyBorder="1" applyAlignment="1" applyProtection="1">
      <alignment vertical="center" wrapText="1"/>
      <protection locked="0"/>
    </xf>
    <xf numFmtId="0" fontId="6" fillId="0" borderId="11" xfId="0" applyFont="1" applyFill="1" applyBorder="1" applyAlignment="1" applyProtection="1">
      <alignment vertical="top" wrapText="1"/>
      <protection locked="0"/>
    </xf>
    <xf numFmtId="0" fontId="6" fillId="0" borderId="34" xfId="0" applyFont="1" applyFill="1" applyBorder="1" applyAlignment="1" applyProtection="1">
      <alignment vertical="center" wrapText="1"/>
      <protection locked="0"/>
    </xf>
    <xf numFmtId="0" fontId="6" fillId="0" borderId="11" xfId="0" applyFont="1" applyFill="1" applyBorder="1" applyAlignment="1" applyProtection="1">
      <alignment vertical="center" shrinkToFit="1"/>
      <protection locked="0"/>
    </xf>
    <xf numFmtId="190" fontId="6" fillId="0" borderId="11" xfId="0" applyNumberFormat="1" applyFont="1" applyFill="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0" fillId="0" borderId="0" xfId="0" applyFont="1" applyFill="1" applyBorder="1" applyAlignment="1">
      <alignment horizontal="center" vertical="center"/>
    </xf>
    <xf numFmtId="0" fontId="8" fillId="0" borderId="11" xfId="0" applyFont="1" applyFill="1" applyBorder="1" applyAlignment="1">
      <alignment horizontal="center" vertical="center" wrapText="1"/>
    </xf>
    <xf numFmtId="0" fontId="10" fillId="0" borderId="11"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shrinkToFit="1"/>
      <protection locked="0"/>
    </xf>
    <xf numFmtId="0" fontId="6" fillId="0" borderId="0" xfId="0" applyFont="1" applyFill="1" applyBorder="1" applyAlignment="1" applyProtection="1">
      <alignment vertical="center" wrapText="1" shrinkToFit="1"/>
      <protection locked="0"/>
    </xf>
    <xf numFmtId="0" fontId="0" fillId="0" borderId="0" xfId="0" applyFont="1" applyFill="1" applyBorder="1" applyAlignment="1">
      <alignment horizontal="center"/>
    </xf>
    <xf numFmtId="190" fontId="0" fillId="0" borderId="15" xfId="0" applyNumberFormat="1" applyFont="1" applyFill="1" applyBorder="1" applyAlignment="1">
      <alignment vertical="center" wrapText="1"/>
    </xf>
    <xf numFmtId="190" fontId="0" fillId="0" borderId="0" xfId="0" applyNumberFormat="1" applyFont="1" applyFill="1" applyBorder="1" applyAlignment="1">
      <alignment vertical="center" wrapText="1"/>
    </xf>
    <xf numFmtId="0" fontId="0" fillId="0" borderId="0" xfId="0" applyFill="1" applyBorder="1" applyAlignment="1">
      <alignment/>
    </xf>
    <xf numFmtId="0" fontId="0" fillId="0" borderId="49" xfId="0" applyFill="1" applyBorder="1" applyAlignment="1">
      <alignment/>
    </xf>
    <xf numFmtId="0" fontId="0" fillId="0" borderId="44" xfId="0" applyFill="1" applyBorder="1" applyAlignment="1">
      <alignment/>
    </xf>
    <xf numFmtId="0" fontId="0" fillId="0" borderId="51" xfId="0" applyFill="1" applyBorder="1" applyAlignment="1">
      <alignment/>
    </xf>
    <xf numFmtId="0" fontId="0" fillId="0" borderId="15" xfId="0" applyFill="1" applyBorder="1" applyAlignment="1">
      <alignment/>
    </xf>
    <xf numFmtId="49" fontId="6" fillId="0" borderId="29" xfId="0" applyNumberFormat="1" applyFont="1" applyBorder="1" applyAlignment="1">
      <alignment vertical="center" wrapText="1"/>
    </xf>
    <xf numFmtId="0" fontId="7" fillId="0" borderId="29"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6" fillId="0" borderId="29" xfId="0" applyFont="1" applyBorder="1" applyAlignment="1">
      <alignment vertical="center" wrapText="1"/>
    </xf>
    <xf numFmtId="0" fontId="8" fillId="0" borderId="0" xfId="0" applyFont="1" applyBorder="1" applyAlignment="1" applyProtection="1">
      <alignment vertical="center" wrapText="1"/>
      <protection locked="0"/>
    </xf>
    <xf numFmtId="0" fontId="6" fillId="0" borderId="29" xfId="0" applyFont="1" applyBorder="1" applyAlignment="1">
      <alignment horizontal="left" vertical="center" wrapText="1"/>
    </xf>
    <xf numFmtId="0" fontId="10" fillId="0" borderId="29" xfId="0" applyFont="1" applyBorder="1" applyAlignment="1">
      <alignment vertical="center" wrapText="1"/>
    </xf>
    <xf numFmtId="0" fontId="10" fillId="0" borderId="0" xfId="0" applyFont="1" applyBorder="1" applyAlignment="1">
      <alignment vertical="center" wrapText="1"/>
    </xf>
    <xf numFmtId="49" fontId="56" fillId="0" borderId="29" xfId="0" applyNumberFormat="1" applyFont="1" applyBorder="1" applyAlignment="1">
      <alignment vertical="center" wrapText="1"/>
    </xf>
    <xf numFmtId="0" fontId="0" fillId="0" borderId="29"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wrapText="1" shrinkToFit="1"/>
      <protection locked="0"/>
    </xf>
    <xf numFmtId="0" fontId="10" fillId="0" borderId="53" xfId="0" applyFont="1" applyBorder="1" applyAlignment="1">
      <alignment vertical="center" wrapText="1"/>
    </xf>
    <xf numFmtId="0" fontId="6" fillId="0" borderId="19" xfId="0" applyFont="1" applyBorder="1" applyAlignment="1" applyProtection="1">
      <alignment horizontal="center" vertical="center" wrapText="1"/>
      <protection locked="0"/>
    </xf>
    <xf numFmtId="0" fontId="10" fillId="0" borderId="0" xfId="0" applyFont="1" applyBorder="1" applyAlignment="1">
      <alignment/>
    </xf>
    <xf numFmtId="0" fontId="10" fillId="0" borderId="54"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0" fillId="0" borderId="35" xfId="0" applyFont="1" applyBorder="1" applyAlignment="1" applyProtection="1">
      <alignment vertical="center" wrapText="1"/>
      <protection locked="0"/>
    </xf>
    <xf numFmtId="0" fontId="10" fillId="0" borderId="30" xfId="0" applyFont="1" applyBorder="1" applyAlignment="1">
      <alignment vertical="center"/>
    </xf>
    <xf numFmtId="0" fontId="10" fillId="0" borderId="17" xfId="0" applyFont="1" applyBorder="1" applyAlignment="1" applyProtection="1">
      <alignment vertical="center" wrapText="1"/>
      <protection locked="0"/>
    </xf>
    <xf numFmtId="0" fontId="10" fillId="0" borderId="55" xfId="0" applyFont="1" applyBorder="1" applyAlignment="1">
      <alignment/>
    </xf>
    <xf numFmtId="0" fontId="10" fillId="0" borderId="11"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wrapText="1" shrinkToFit="1"/>
      <protection locked="0"/>
    </xf>
    <xf numFmtId="0" fontId="10" fillId="0" borderId="19" xfId="0" applyFont="1" applyBorder="1" applyAlignment="1" applyProtection="1">
      <alignment horizontal="left" vertical="center" shrinkToFit="1"/>
      <protection locked="0"/>
    </xf>
    <xf numFmtId="0" fontId="10" fillId="0" borderId="56" xfId="0" applyFont="1" applyBorder="1" applyAlignment="1">
      <alignment/>
    </xf>
    <xf numFmtId="0" fontId="10" fillId="0" borderId="57" xfId="0" applyFont="1" applyBorder="1" applyAlignment="1">
      <alignment/>
    </xf>
    <xf numFmtId="0" fontId="10" fillId="0" borderId="44" xfId="0" applyFont="1" applyBorder="1" applyAlignment="1">
      <alignment/>
    </xf>
    <xf numFmtId="0" fontId="10" fillId="0" borderId="28" xfId="0" applyFont="1" applyBorder="1" applyAlignment="1">
      <alignment vertical="center"/>
    </xf>
    <xf numFmtId="0" fontId="10" fillId="0" borderId="33"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0" xfId="0" applyFont="1" applyAlignment="1">
      <alignment horizontal="center"/>
    </xf>
    <xf numFmtId="0" fontId="10" fillId="0" borderId="0" xfId="0" applyFont="1" applyBorder="1" applyAlignment="1">
      <alignment horizontal="center"/>
    </xf>
    <xf numFmtId="49" fontId="10" fillId="0" borderId="11" xfId="0" applyNumberFormat="1" applyFont="1" applyBorder="1" applyAlignment="1">
      <alignment horizontal="center" vertical="center" wrapText="1"/>
    </xf>
    <xf numFmtId="0" fontId="10" fillId="0" borderId="58"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10" fillId="0" borderId="49" xfId="0" applyFont="1" applyBorder="1" applyAlignment="1">
      <alignment horizontal="center"/>
    </xf>
    <xf numFmtId="0" fontId="10" fillId="0" borderId="30" xfId="0" applyFont="1" applyBorder="1" applyAlignment="1">
      <alignment horizontal="center"/>
    </xf>
    <xf numFmtId="0" fontId="10" fillId="0" borderId="11"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shrinkToFit="1"/>
      <protection locked="0"/>
    </xf>
    <xf numFmtId="0" fontId="10" fillId="0" borderId="44" xfId="0" applyFont="1" applyBorder="1" applyAlignment="1">
      <alignment horizontal="center"/>
    </xf>
    <xf numFmtId="0" fontId="10" fillId="0" borderId="51" xfId="0" applyFont="1" applyBorder="1" applyAlignment="1">
      <alignment horizontal="center"/>
    </xf>
    <xf numFmtId="49" fontId="10" fillId="0" borderId="19" xfId="0" applyNumberFormat="1" applyFont="1" applyBorder="1" applyAlignment="1">
      <alignment horizontal="center" vertical="center" wrapText="1"/>
    </xf>
    <xf numFmtId="0" fontId="10" fillId="0" borderId="15" xfId="0" applyFont="1" applyBorder="1" applyAlignment="1">
      <alignment horizontal="center"/>
    </xf>
    <xf numFmtId="0" fontId="10" fillId="0" borderId="32" xfId="0" applyFont="1" applyBorder="1" applyAlignment="1">
      <alignment horizontal="center"/>
    </xf>
    <xf numFmtId="0" fontId="10" fillId="0" borderId="58" xfId="0" applyFont="1" applyBorder="1" applyAlignment="1" applyProtection="1">
      <alignment vertical="center" wrapText="1"/>
      <protection locked="0"/>
    </xf>
    <xf numFmtId="0" fontId="10" fillId="0" borderId="55" xfId="0" applyFont="1" applyBorder="1" applyAlignment="1" applyProtection="1">
      <alignment vertical="center" wrapText="1"/>
      <protection locked="0"/>
    </xf>
    <xf numFmtId="0" fontId="2" fillId="0" borderId="53" xfId="0" applyFont="1" applyBorder="1" applyAlignment="1">
      <alignment vertical="center"/>
    </xf>
    <xf numFmtId="0" fontId="10" fillId="0" borderId="38" xfId="0" applyFont="1" applyBorder="1" applyAlignment="1">
      <alignment horizontal="center"/>
    </xf>
    <xf numFmtId="0" fontId="10" fillId="0" borderId="59" xfId="0" applyFont="1" applyBorder="1" applyAlignment="1">
      <alignment/>
    </xf>
    <xf numFmtId="0" fontId="0" fillId="0" borderId="44" xfId="0" applyFont="1" applyBorder="1" applyAlignment="1">
      <alignment/>
    </xf>
    <xf numFmtId="0" fontId="0" fillId="0" borderId="47" xfId="0" applyFont="1" applyBorder="1" applyAlignment="1">
      <alignment/>
    </xf>
    <xf numFmtId="0" fontId="0" fillId="0" borderId="42" xfId="0" applyFont="1" applyBorder="1" applyAlignment="1">
      <alignment/>
    </xf>
    <xf numFmtId="0" fontId="0" fillId="0" borderId="49" xfId="0" applyFont="1" applyBorder="1" applyAlignment="1">
      <alignment/>
    </xf>
    <xf numFmtId="0" fontId="10" fillId="0" borderId="0" xfId="0" applyFont="1" applyBorder="1" applyAlignment="1">
      <alignment horizontal="center" vertical="center" shrinkToFit="1"/>
    </xf>
    <xf numFmtId="0" fontId="0" fillId="0" borderId="34" xfId="0" applyFont="1" applyBorder="1" applyAlignment="1">
      <alignment/>
    </xf>
    <xf numFmtId="0" fontId="10" fillId="0" borderId="29" xfId="0" applyFont="1" applyBorder="1" applyAlignment="1">
      <alignment horizontal="center" vertical="center" shrinkToFit="1"/>
    </xf>
    <xf numFmtId="0" fontId="10" fillId="0" borderId="34" xfId="0" applyFont="1" applyBorder="1" applyAlignment="1">
      <alignment horizontal="center" vertical="center" shrinkToFit="1"/>
    </xf>
    <xf numFmtId="0" fontId="0" fillId="0" borderId="0" xfId="0" applyFont="1" applyBorder="1" applyAlignment="1">
      <alignment/>
    </xf>
    <xf numFmtId="0" fontId="9" fillId="0" borderId="53" xfId="0" applyFont="1" applyBorder="1" applyAlignment="1">
      <alignment horizontal="center" vertical="center" shrinkToFit="1"/>
    </xf>
    <xf numFmtId="0" fontId="10" fillId="0" borderId="53" xfId="0" applyFont="1" applyBorder="1" applyAlignment="1">
      <alignment horizontal="center" vertical="center" shrinkToFit="1"/>
    </xf>
    <xf numFmtId="0" fontId="0" fillId="0" borderId="10" xfId="0" applyFont="1" applyBorder="1" applyAlignment="1">
      <alignment horizontal="center"/>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left" vertical="center"/>
    </xf>
    <xf numFmtId="0" fontId="0" fillId="24" borderId="10" xfId="0" applyFont="1" applyFill="1" applyBorder="1" applyAlignment="1">
      <alignment horizontal="center" vertical="center"/>
    </xf>
    <xf numFmtId="0" fontId="0" fillId="24" borderId="0" xfId="0" applyFont="1" applyFill="1" applyAlignment="1">
      <alignment/>
    </xf>
    <xf numFmtId="0" fontId="0" fillId="0" borderId="10" xfId="0" applyFont="1" applyBorder="1" applyAlignment="1">
      <alignment horizontal="left" vertical="center"/>
    </xf>
    <xf numFmtId="0" fontId="0" fillId="25" borderId="10" xfId="0" applyFont="1" applyFill="1" applyBorder="1" applyAlignment="1">
      <alignment horizontal="center" vertical="center"/>
    </xf>
    <xf numFmtId="0" fontId="0" fillId="25" borderId="10" xfId="0" applyFont="1" applyFill="1" applyBorder="1" applyAlignment="1">
      <alignment horizontal="right" vertical="center"/>
    </xf>
    <xf numFmtId="3" fontId="0" fillId="25" borderId="10" xfId="0" applyNumberFormat="1" applyFont="1" applyFill="1" applyBorder="1" applyAlignment="1">
      <alignment horizontal="center" vertical="center"/>
    </xf>
    <xf numFmtId="0" fontId="0" fillId="0" borderId="10" xfId="0" applyFont="1" applyBorder="1" applyAlignment="1">
      <alignment horizontal="left" wrapText="1"/>
    </xf>
    <xf numFmtId="0" fontId="0" fillId="0" borderId="10" xfId="0" applyFont="1" applyBorder="1" applyAlignment="1">
      <alignment/>
    </xf>
    <xf numFmtId="1" fontId="0" fillId="0" borderId="10" xfId="0" applyNumberFormat="1" applyFont="1" applyBorder="1" applyAlignment="1">
      <alignment horizontal="center" vertical="center"/>
    </xf>
    <xf numFmtId="0" fontId="0" fillId="24" borderId="10" xfId="0" applyFont="1" applyFill="1" applyBorder="1" applyAlignment="1">
      <alignment/>
    </xf>
    <xf numFmtId="1" fontId="0" fillId="25"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Font="1" applyBorder="1" applyAlignment="1">
      <alignment wrapText="1"/>
    </xf>
    <xf numFmtId="0" fontId="0" fillId="24" borderId="10" xfId="0" applyFont="1" applyFill="1" applyBorder="1" applyAlignment="1">
      <alignment wrapText="1"/>
    </xf>
    <xf numFmtId="0" fontId="0" fillId="0" borderId="10" xfId="0" applyFont="1" applyBorder="1" applyAlignment="1">
      <alignment horizontal="center" vertical="center" shrinkToFit="1"/>
    </xf>
    <xf numFmtId="1" fontId="1" fillId="25" borderId="10" xfId="0" applyNumberFormat="1" applyFont="1" applyFill="1" applyBorder="1" applyAlignment="1">
      <alignment horizontal="center" vertical="center"/>
    </xf>
    <xf numFmtId="0" fontId="0" fillId="0" borderId="0" xfId="0" applyFont="1" applyAlignment="1">
      <alignment wrapText="1"/>
    </xf>
    <xf numFmtId="0" fontId="1" fillId="0" borderId="10" xfId="0" applyFont="1" applyBorder="1" applyAlignment="1">
      <alignment wrapText="1"/>
    </xf>
    <xf numFmtId="0" fontId="1"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shrinkToFit="1"/>
    </xf>
    <xf numFmtId="0" fontId="0" fillId="0" borderId="10" xfId="0" applyFont="1" applyBorder="1" applyAlignment="1">
      <alignment wrapText="1" shrinkToFit="1"/>
    </xf>
    <xf numFmtId="0" fontId="0" fillId="0" borderId="10" xfId="0" applyFont="1" applyBorder="1" applyAlignment="1">
      <alignment vertical="center"/>
    </xf>
    <xf numFmtId="0" fontId="1" fillId="0" borderId="10" xfId="0" applyFont="1" applyBorder="1" applyAlignment="1">
      <alignment horizontal="center" vertical="center" shrinkToFit="1"/>
    </xf>
    <xf numFmtId="0" fontId="1" fillId="0" borderId="10" xfId="0" applyFont="1" applyBorder="1" applyAlignment="1">
      <alignment vertical="center" shrinkToFit="1"/>
    </xf>
    <xf numFmtId="0" fontId="1" fillId="0" borderId="60" xfId="0" applyFont="1" applyFill="1" applyBorder="1" applyAlignment="1">
      <alignment horizontal="center" vertical="center"/>
    </xf>
    <xf numFmtId="0" fontId="0" fillId="0" borderId="61" xfId="0" applyFont="1" applyFill="1" applyBorder="1" applyAlignment="1">
      <alignment horizontal="center" vertical="center" wrapText="1"/>
    </xf>
    <xf numFmtId="0" fontId="1" fillId="0" borderId="62" xfId="0" applyFont="1" applyBorder="1" applyAlignment="1">
      <alignment horizontal="left" vertical="center"/>
    </xf>
    <xf numFmtId="0" fontId="0" fillId="24" borderId="62" xfId="0" applyFont="1" applyFill="1" applyBorder="1" applyAlignment="1">
      <alignment horizontal="center" vertical="center"/>
    </xf>
    <xf numFmtId="191" fontId="0" fillId="0" borderId="10" xfId="0" applyNumberFormat="1" applyFont="1" applyBorder="1" applyAlignment="1">
      <alignment vertical="center" shrinkToFit="1"/>
    </xf>
    <xf numFmtId="191" fontId="0" fillId="0" borderId="10" xfId="0" applyNumberFormat="1" applyFont="1" applyBorder="1" applyAlignment="1" quotePrefix="1">
      <alignment vertical="center" shrinkToFit="1"/>
    </xf>
    <xf numFmtId="191" fontId="0" fillId="25" borderId="10" xfId="0" applyNumberFormat="1" applyFont="1" applyFill="1" applyBorder="1" applyAlignment="1">
      <alignment horizontal="center" vertical="center" shrinkToFit="1"/>
    </xf>
    <xf numFmtId="0" fontId="0" fillId="0" borderId="0" xfId="0" applyFont="1" applyFill="1" applyAlignment="1">
      <alignment/>
    </xf>
    <xf numFmtId="0" fontId="0" fillId="0" borderId="10" xfId="0" applyFont="1" applyBorder="1" applyAlignment="1">
      <alignment vertical="center" shrinkToFit="1"/>
    </xf>
    <xf numFmtId="191" fontId="1" fillId="0" borderId="10" xfId="0" applyNumberFormat="1" applyFont="1" applyBorder="1" applyAlignment="1">
      <alignment vertical="center" shrinkToFit="1"/>
    </xf>
    <xf numFmtId="191" fontId="1" fillId="25" borderId="10" xfId="0" applyNumberFormat="1" applyFont="1" applyFill="1" applyBorder="1" applyAlignment="1">
      <alignment horizontal="center" vertical="center" shrinkToFit="1"/>
    </xf>
    <xf numFmtId="0" fontId="10" fillId="0" borderId="49"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2" fillId="0" borderId="0" xfId="0" applyFont="1" applyBorder="1" applyAlignment="1">
      <alignment horizontal="left" vertical="center"/>
    </xf>
    <xf numFmtId="0" fontId="10" fillId="0" borderId="51" xfId="0" applyFont="1" applyBorder="1" applyAlignment="1" applyProtection="1">
      <alignment horizontal="center" vertical="center" wrapText="1"/>
      <protection locked="0"/>
    </xf>
    <xf numFmtId="0" fontId="2" fillId="0" borderId="50"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xf>
    <xf numFmtId="0" fontId="2" fillId="0" borderId="38" xfId="0" applyFont="1" applyBorder="1" applyAlignment="1">
      <alignment/>
    </xf>
    <xf numFmtId="0" fontId="0" fillId="0" borderId="38" xfId="0" applyFill="1" applyBorder="1" applyAlignment="1">
      <alignment/>
    </xf>
    <xf numFmtId="0" fontId="2" fillId="0" borderId="63" xfId="0" applyFont="1" applyBorder="1" applyAlignment="1">
      <alignment/>
    </xf>
    <xf numFmtId="0" fontId="2" fillId="0" borderId="64" xfId="0" applyFont="1" applyBorder="1" applyAlignment="1">
      <alignment/>
    </xf>
    <xf numFmtId="0" fontId="0" fillId="0" borderId="65" xfId="0" applyBorder="1" applyAlignment="1">
      <alignment/>
    </xf>
    <xf numFmtId="0" fontId="6" fillId="0" borderId="65" xfId="0" applyFont="1" applyBorder="1" applyAlignment="1">
      <alignment/>
    </xf>
    <xf numFmtId="0" fontId="6" fillId="0" borderId="65" xfId="0" applyFont="1" applyBorder="1" applyAlignment="1" applyProtection="1">
      <alignment vertical="center"/>
      <protection locked="0"/>
    </xf>
    <xf numFmtId="0" fontId="0" fillId="0" borderId="65" xfId="0" applyFont="1" applyBorder="1" applyAlignment="1">
      <alignment/>
    </xf>
    <xf numFmtId="0" fontId="55" fillId="0" borderId="65" xfId="0" applyFont="1" applyBorder="1" applyAlignment="1">
      <alignment/>
    </xf>
    <xf numFmtId="0" fontId="40" fillId="0" borderId="38" xfId="0" applyFont="1" applyBorder="1" applyAlignment="1">
      <alignment vertical="center"/>
    </xf>
    <xf numFmtId="0" fontId="10" fillId="0" borderId="59" xfId="0" applyFont="1" applyBorder="1" applyAlignment="1">
      <alignment vertical="center"/>
    </xf>
    <xf numFmtId="191" fontId="0" fillId="0" borderId="0" xfId="0" applyNumberFormat="1" applyFont="1" applyAlignment="1">
      <alignment/>
    </xf>
    <xf numFmtId="0" fontId="9" fillId="0" borderId="0" xfId="0" applyFont="1" applyBorder="1" applyAlignment="1">
      <alignment vertical="center" wrapText="1"/>
    </xf>
    <xf numFmtId="191" fontId="6" fillId="0" borderId="35" xfId="0" applyNumberFormat="1" applyFont="1" applyBorder="1" applyAlignment="1">
      <alignment vertical="center"/>
    </xf>
    <xf numFmtId="0" fontId="9" fillId="0" borderId="11" xfId="0" applyFont="1" applyBorder="1" applyAlignment="1">
      <alignment horizontal="center"/>
    </xf>
    <xf numFmtId="0" fontId="9" fillId="0" borderId="0" xfId="0" applyFont="1" applyBorder="1" applyAlignment="1">
      <alignment horizontal="center"/>
    </xf>
    <xf numFmtId="0" fontId="56" fillId="0" borderId="0" xfId="0" applyFont="1" applyBorder="1" applyAlignment="1" applyProtection="1">
      <alignment vertical="center" wrapText="1"/>
      <protection locked="0"/>
    </xf>
    <xf numFmtId="203" fontId="6"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6" fillId="0" borderId="19" xfId="0" applyFont="1" applyFill="1" applyBorder="1" applyAlignment="1" applyProtection="1">
      <alignment horizontal="center" vertical="center" wrapText="1"/>
      <protection locked="0"/>
    </xf>
    <xf numFmtId="0" fontId="6" fillId="0" borderId="19" xfId="0" applyFont="1" applyBorder="1" applyAlignment="1">
      <alignment vertical="center" wrapText="1"/>
    </xf>
    <xf numFmtId="0" fontId="6" fillId="0" borderId="41" xfId="0" applyFont="1" applyBorder="1" applyAlignment="1">
      <alignment vertical="center" wrapText="1"/>
    </xf>
    <xf numFmtId="0" fontId="0" fillId="0" borderId="0" xfId="0" applyFont="1" applyBorder="1" applyAlignment="1">
      <alignment horizontal="center" vertical="center" wrapText="1"/>
    </xf>
    <xf numFmtId="0" fontId="0" fillId="0" borderId="65" xfId="0" applyBorder="1" applyAlignment="1">
      <alignment wrapText="1"/>
    </xf>
    <xf numFmtId="0" fontId="0" fillId="0" borderId="0" xfId="0" applyAlignment="1">
      <alignment wrapText="1"/>
    </xf>
    <xf numFmtId="0" fontId="9" fillId="0" borderId="32" xfId="0" applyFont="1" applyBorder="1" applyAlignment="1">
      <alignment horizontal="center" vertical="center" wrapText="1"/>
    </xf>
    <xf numFmtId="0" fontId="7" fillId="0" borderId="32" xfId="0" applyFont="1" applyBorder="1" applyAlignment="1">
      <alignment vertical="center"/>
    </xf>
    <xf numFmtId="0" fontId="0" fillId="0" borderId="32" xfId="0" applyFont="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lignment/>
    </xf>
    <xf numFmtId="0" fontId="10" fillId="0" borderId="0" xfId="0" applyFont="1" applyBorder="1" applyAlignment="1">
      <alignment vertical="center" wrapText="1"/>
    </xf>
    <xf numFmtId="203" fontId="6" fillId="0" borderId="11" xfId="0" applyNumberFormat="1" applyFont="1" applyFill="1" applyBorder="1" applyAlignment="1" applyProtection="1">
      <alignment horizontal="center" vertical="center" wrapText="1"/>
      <protection locked="0"/>
    </xf>
    <xf numFmtId="190" fontId="6" fillId="0" borderId="11" xfId="0" applyNumberFormat="1" applyFont="1" applyBorder="1" applyAlignment="1" applyProtection="1">
      <alignment horizontal="center" vertical="center" shrinkToFit="1"/>
      <protection locked="0"/>
    </xf>
    <xf numFmtId="0" fontId="11" fillId="0" borderId="0" xfId="0" applyFont="1" applyBorder="1" applyAlignment="1">
      <alignment vertical="center"/>
    </xf>
    <xf numFmtId="0" fontId="11" fillId="0" borderId="32" xfId="0" applyFont="1" applyBorder="1" applyAlignment="1">
      <alignment vertical="center"/>
    </xf>
    <xf numFmtId="0" fontId="11" fillId="0" borderId="38" xfId="0" applyFont="1" applyBorder="1" applyAlignment="1">
      <alignment vertical="center"/>
    </xf>
    <xf numFmtId="0" fontId="10" fillId="0" borderId="15" xfId="0" applyFont="1" applyBorder="1" applyAlignment="1">
      <alignment/>
    </xf>
    <xf numFmtId="0" fontId="11" fillId="0" borderId="0" xfId="0" applyFont="1" applyAlignment="1">
      <alignment/>
    </xf>
    <xf numFmtId="0" fontId="10" fillId="0" borderId="38" xfId="0" applyFont="1" applyBorder="1" applyAlignment="1">
      <alignment/>
    </xf>
    <xf numFmtId="0" fontId="10" fillId="0" borderId="53" xfId="0" applyFont="1" applyBorder="1" applyAlignment="1" applyProtection="1">
      <alignment vertical="center" wrapText="1"/>
      <protection locked="0"/>
    </xf>
    <xf numFmtId="49" fontId="10" fillId="0" borderId="53" xfId="0" applyNumberFormat="1" applyFont="1" applyBorder="1" applyAlignment="1">
      <alignment vertical="center" wrapText="1"/>
    </xf>
    <xf numFmtId="0" fontId="11" fillId="0" borderId="26" xfId="0" applyFont="1" applyBorder="1" applyAlignment="1" applyProtection="1">
      <alignment vertical="center" wrapText="1"/>
      <protection locked="0"/>
    </xf>
    <xf numFmtId="0" fontId="11" fillId="0" borderId="66"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10" fillId="0" borderId="64" xfId="0" applyFont="1" applyBorder="1" applyAlignment="1" applyProtection="1">
      <alignment vertical="center" wrapText="1"/>
      <protection locked="0"/>
    </xf>
    <xf numFmtId="0" fontId="10" fillId="0" borderId="49" xfId="0" applyFont="1" applyBorder="1" applyAlignment="1" applyProtection="1">
      <alignment vertical="center" wrapText="1"/>
      <protection locked="0"/>
    </xf>
    <xf numFmtId="0" fontId="10" fillId="0" borderId="51" xfId="0" applyFont="1" applyBorder="1" applyAlignment="1" applyProtection="1">
      <alignment vertical="center" wrapText="1"/>
      <protection locked="0"/>
    </xf>
    <xf numFmtId="0" fontId="10" fillId="0" borderId="27" xfId="0" applyFont="1" applyBorder="1" applyAlignment="1">
      <alignment vertical="center"/>
    </xf>
    <xf numFmtId="0" fontId="10" fillId="0" borderId="34" xfId="0" applyFont="1" applyBorder="1" applyAlignment="1">
      <alignment vertical="center" wrapText="1"/>
    </xf>
    <xf numFmtId="0" fontId="10" fillId="0" borderId="44" xfId="0" applyFont="1" applyBorder="1" applyAlignment="1">
      <alignment vertical="center" wrapText="1"/>
    </xf>
    <xf numFmtId="0" fontId="10" fillId="0" borderId="49" xfId="0" applyFont="1" applyBorder="1" applyAlignment="1">
      <alignment/>
    </xf>
    <xf numFmtId="0" fontId="10" fillId="0" borderId="31" xfId="0" applyFont="1" applyBorder="1" applyAlignment="1">
      <alignment/>
    </xf>
    <xf numFmtId="0" fontId="10" fillId="0" borderId="27" xfId="0" applyFont="1" applyBorder="1" applyAlignment="1">
      <alignment/>
    </xf>
    <xf numFmtId="0" fontId="10" fillId="0" borderId="51" xfId="0" applyFont="1" applyBorder="1" applyAlignment="1">
      <alignment/>
    </xf>
    <xf numFmtId="0" fontId="10" fillId="0" borderId="32" xfId="0" applyFont="1" applyBorder="1" applyAlignment="1">
      <alignment/>
    </xf>
    <xf numFmtId="0" fontId="10" fillId="0" borderId="53" xfId="0" applyFont="1" applyBorder="1" applyAlignment="1" applyProtection="1">
      <alignment horizontal="center" vertical="center" wrapText="1"/>
      <protection locked="0"/>
    </xf>
    <xf numFmtId="0" fontId="10" fillId="0" borderId="53" xfId="0" applyFont="1" applyBorder="1" applyAlignment="1">
      <alignment horizontal="center" vertical="center" wrapText="1"/>
    </xf>
    <xf numFmtId="0" fontId="0" fillId="0" borderId="19" xfId="0" applyFont="1" applyBorder="1" applyAlignment="1">
      <alignment horizontal="left" vertical="center" wrapText="1"/>
    </xf>
    <xf numFmtId="0" fontId="0" fillId="0" borderId="37" xfId="0" applyFont="1" applyBorder="1" applyAlignment="1">
      <alignment horizontal="left" vertical="center" wrapText="1"/>
    </xf>
    <xf numFmtId="0" fontId="6" fillId="0" borderId="37" xfId="0" applyFont="1" applyBorder="1" applyAlignment="1">
      <alignment horizontal="left" vertical="top" wrapText="1"/>
    </xf>
    <xf numFmtId="0" fontId="6" fillId="0" borderId="35" xfId="0" applyFont="1" applyBorder="1" applyAlignment="1">
      <alignment horizontal="left" vertical="center" wrapText="1"/>
    </xf>
    <xf numFmtId="0" fontId="10" fillId="0" borderId="17" xfId="0" applyFont="1" applyBorder="1" applyAlignment="1">
      <alignment/>
    </xf>
    <xf numFmtId="0" fontId="10" fillId="0" borderId="34" xfId="0" applyFont="1" applyBorder="1" applyAlignment="1">
      <alignment/>
    </xf>
    <xf numFmtId="0" fontId="10" fillId="0" borderId="35" xfId="0" applyFont="1" applyBorder="1" applyAlignment="1">
      <alignment/>
    </xf>
    <xf numFmtId="0" fontId="10" fillId="0" borderId="39" xfId="0" applyFont="1" applyBorder="1" applyAlignment="1" applyProtection="1">
      <alignment vertical="center" wrapText="1"/>
      <protection locked="0"/>
    </xf>
    <xf numFmtId="0" fontId="10" fillId="0" borderId="18" xfId="0" applyFont="1" applyBorder="1" applyAlignment="1">
      <alignment/>
    </xf>
    <xf numFmtId="0" fontId="58" fillId="0" borderId="11" xfId="0" applyFont="1" applyBorder="1" applyAlignment="1" applyProtection="1">
      <alignment vertical="center" wrapText="1"/>
      <protection locked="0"/>
    </xf>
    <xf numFmtId="0" fontId="10" fillId="0" borderId="42" xfId="0" applyFont="1" applyBorder="1" applyAlignment="1">
      <alignment vertical="center" wrapText="1"/>
    </xf>
    <xf numFmtId="0" fontId="10" fillId="0" borderId="40" xfId="0" applyFont="1" applyBorder="1" applyAlignment="1">
      <alignment vertical="center" wrapText="1"/>
    </xf>
    <xf numFmtId="0" fontId="10" fillId="0" borderId="32" xfId="0" applyFont="1" applyBorder="1" applyAlignment="1">
      <alignment vertical="center"/>
    </xf>
    <xf numFmtId="0" fontId="10" fillId="0" borderId="41" xfId="0" applyFont="1" applyBorder="1" applyAlignment="1" applyProtection="1">
      <alignment vertical="center" wrapText="1"/>
      <protection locked="0"/>
    </xf>
    <xf numFmtId="0" fontId="10" fillId="0" borderId="16" xfId="0" applyFont="1" applyBorder="1" applyAlignment="1">
      <alignment vertical="center"/>
    </xf>
    <xf numFmtId="0" fontId="10" fillId="0" borderId="18" xfId="0" applyFont="1" applyBorder="1" applyAlignment="1">
      <alignment vertical="center"/>
    </xf>
    <xf numFmtId="0" fontId="9" fillId="0" borderId="11" xfId="0" applyFont="1" applyBorder="1" applyAlignment="1">
      <alignment horizontal="left" vertical="center" wrapText="1"/>
    </xf>
    <xf numFmtId="0" fontId="9" fillId="0" borderId="11" xfId="0" applyFont="1" applyBorder="1" applyAlignment="1">
      <alignment horizontal="left" vertical="center" shrinkToFit="1"/>
    </xf>
    <xf numFmtId="0" fontId="0" fillId="0" borderId="0" xfId="0" applyAlignment="1">
      <alignment horizontal="center"/>
    </xf>
    <xf numFmtId="0" fontId="0" fillId="0" borderId="38" xfId="0" applyBorder="1" applyAlignment="1">
      <alignment horizontal="center" vertical="center"/>
    </xf>
    <xf numFmtId="0" fontId="8" fillId="0" borderId="11" xfId="0" applyFont="1" applyBorder="1" applyAlignment="1">
      <alignment vertical="center"/>
    </xf>
    <xf numFmtId="0" fontId="0" fillId="0" borderId="11" xfId="0" applyFont="1" applyBorder="1" applyAlignment="1">
      <alignment horizontal="left" vertical="center" wrapText="1"/>
    </xf>
    <xf numFmtId="203" fontId="0" fillId="0" borderId="11" xfId="0" applyNumberFormat="1" applyFont="1" applyBorder="1" applyAlignment="1">
      <alignment horizontal="center" vertical="center" shrinkToFit="1"/>
    </xf>
    <xf numFmtId="0" fontId="6" fillId="0" borderId="53" xfId="0" applyFont="1" applyBorder="1" applyAlignment="1">
      <alignment horizontal="center" vertical="center"/>
    </xf>
    <xf numFmtId="0" fontId="1" fillId="0" borderId="38" xfId="0" applyFont="1" applyBorder="1" applyAlignment="1" applyProtection="1">
      <alignment horizontal="left" vertical="center"/>
      <protection locked="0"/>
    </xf>
    <xf numFmtId="0" fontId="6" fillId="0" borderId="38" xfId="0" applyFont="1" applyBorder="1" applyAlignment="1" applyProtection="1">
      <alignment vertical="center" wrapText="1"/>
      <protection locked="0"/>
    </xf>
    <xf numFmtId="203" fontId="6" fillId="0" borderId="38" xfId="0" applyNumberFormat="1" applyFont="1" applyBorder="1" applyAlignment="1" applyProtection="1">
      <alignment horizontal="center" vertical="center" shrinkToFit="1"/>
      <protection locked="0"/>
    </xf>
    <xf numFmtId="203" fontId="6" fillId="0" borderId="38" xfId="0" applyNumberFormat="1" applyFont="1" applyBorder="1" applyAlignment="1">
      <alignment horizontal="center" vertical="center" wrapText="1"/>
    </xf>
    <xf numFmtId="191" fontId="6" fillId="0" borderId="38" xfId="42" applyNumberFormat="1" applyFont="1" applyBorder="1" applyAlignment="1">
      <alignment horizontal="center" vertical="center" shrinkToFit="1"/>
    </xf>
    <xf numFmtId="0" fontId="6" fillId="0" borderId="38" xfId="0" applyFont="1" applyBorder="1" applyAlignment="1" applyProtection="1">
      <alignment horizontal="center" vertical="center" wrapText="1"/>
      <protection locked="0"/>
    </xf>
    <xf numFmtId="0" fontId="6" fillId="0" borderId="38" xfId="0" applyFont="1" applyBorder="1" applyAlignment="1">
      <alignment horizontal="left" vertical="center" wrapText="1"/>
    </xf>
    <xf numFmtId="0" fontId="6" fillId="0" borderId="59" xfId="0" applyFont="1" applyBorder="1" applyAlignment="1">
      <alignment/>
    </xf>
    <xf numFmtId="0" fontId="2" fillId="0" borderId="0" xfId="0" applyFont="1" applyBorder="1" applyAlignment="1">
      <alignment horizontal="center" vertical="center"/>
    </xf>
    <xf numFmtId="0" fontId="6" fillId="0" borderId="35"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34" xfId="0" applyFont="1" applyBorder="1" applyAlignment="1">
      <alignment horizontal="center" vertical="center"/>
    </xf>
    <xf numFmtId="0" fontId="6" fillId="0" borderId="66" xfId="0" applyFont="1" applyBorder="1" applyAlignment="1">
      <alignment horizontal="center" vertical="center"/>
    </xf>
    <xf numFmtId="0" fontId="6" fillId="0" borderId="34" xfId="0" applyFont="1" applyBorder="1" applyAlignment="1" applyProtection="1">
      <alignment horizontal="center" vertical="center" shrinkToFit="1"/>
      <protection locked="0"/>
    </xf>
    <xf numFmtId="0" fontId="0" fillId="0" borderId="47" xfId="0" applyBorder="1" applyAlignment="1">
      <alignment horizontal="center"/>
    </xf>
    <xf numFmtId="0" fontId="2" fillId="0" borderId="34"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49"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1" xfId="0" applyBorder="1" applyAlignment="1">
      <alignment horizontal="center"/>
    </xf>
    <xf numFmtId="0" fontId="0" fillId="0" borderId="15" xfId="0" applyBorder="1" applyAlignment="1">
      <alignment horizontal="center"/>
    </xf>
    <xf numFmtId="191" fontId="8" fillId="0" borderId="15" xfId="0" applyNumberFormat="1" applyFont="1" applyBorder="1" applyAlignment="1">
      <alignment vertical="center"/>
    </xf>
    <xf numFmtId="191" fontId="6" fillId="0" borderId="19" xfId="0" applyNumberFormat="1" applyFont="1" applyBorder="1" applyAlignment="1">
      <alignment horizontal="center" vertical="center" shrinkToFit="1"/>
    </xf>
    <xf numFmtId="49" fontId="6" fillId="0" borderId="19" xfId="0" applyNumberFormat="1" applyFont="1" applyBorder="1" applyAlignment="1">
      <alignment vertical="top" wrapText="1"/>
    </xf>
    <xf numFmtId="0" fontId="9" fillId="0" borderId="19" xfId="0" applyFont="1" applyBorder="1" applyAlignment="1">
      <alignment vertical="center" wrapText="1"/>
    </xf>
    <xf numFmtId="0" fontId="2" fillId="0" borderId="18" xfId="0" applyFont="1" applyBorder="1" applyAlignment="1">
      <alignment vertical="center"/>
    </xf>
    <xf numFmtId="0" fontId="8" fillId="0" borderId="15" xfId="0" applyFont="1" applyBorder="1" applyAlignment="1">
      <alignment vertical="center"/>
    </xf>
    <xf numFmtId="0" fontId="2" fillId="0" borderId="15" xfId="0" applyFont="1" applyBorder="1" applyAlignment="1">
      <alignment vertical="center"/>
    </xf>
    <xf numFmtId="0" fontId="40" fillId="0" borderId="15" xfId="0" applyFont="1" applyBorder="1" applyAlignment="1">
      <alignment vertical="center"/>
    </xf>
    <xf numFmtId="0" fontId="11" fillId="0" borderId="15" xfId="0" applyFont="1" applyBorder="1" applyAlignment="1">
      <alignment vertical="center"/>
    </xf>
    <xf numFmtId="0" fontId="9" fillId="0" borderId="45" xfId="0" applyFont="1" applyBorder="1" applyAlignment="1">
      <alignment horizontal="center" vertical="center"/>
    </xf>
    <xf numFmtId="0" fontId="6" fillId="0" borderId="44" xfId="0" applyFont="1" applyBorder="1" applyAlignment="1">
      <alignment horizontal="center" vertical="center"/>
    </xf>
    <xf numFmtId="49" fontId="6" fillId="0" borderId="44" xfId="0" applyNumberFormat="1" applyFont="1" applyBorder="1" applyAlignment="1">
      <alignment horizontal="center" vertical="center" shrinkToFit="1"/>
    </xf>
    <xf numFmtId="0" fontId="9" fillId="0" borderId="44" xfId="0" applyFont="1" applyBorder="1" applyAlignment="1">
      <alignment horizontal="center" vertical="center"/>
    </xf>
    <xf numFmtId="0" fontId="10" fillId="0" borderId="44" xfId="0" applyFont="1" applyBorder="1" applyAlignment="1">
      <alignment horizontal="center" vertical="center"/>
    </xf>
    <xf numFmtId="0" fontId="6" fillId="0" borderId="44" xfId="0" applyFont="1" applyBorder="1" applyAlignment="1">
      <alignment vertical="center" wrapText="1"/>
    </xf>
    <xf numFmtId="191" fontId="8" fillId="0" borderId="44" xfId="0" applyNumberFormat="1" applyFont="1" applyBorder="1" applyAlignment="1">
      <alignment vertical="center" shrinkToFit="1"/>
    </xf>
    <xf numFmtId="14" fontId="6" fillId="0" borderId="44" xfId="0" applyNumberFormat="1" applyFont="1" applyBorder="1" applyAlignment="1">
      <alignment horizontal="center" vertical="center" shrinkToFit="1"/>
    </xf>
    <xf numFmtId="0" fontId="10" fillId="0" borderId="56" xfId="0" applyFont="1" applyBorder="1" applyAlignment="1">
      <alignment vertical="center" wrapText="1"/>
    </xf>
    <xf numFmtId="0" fontId="0" fillId="0" borderId="32" xfId="0" applyBorder="1" applyAlignment="1">
      <alignment/>
    </xf>
    <xf numFmtId="0" fontId="6" fillId="0" borderId="32" xfId="0" applyFont="1" applyBorder="1" applyAlignment="1">
      <alignment/>
    </xf>
    <xf numFmtId="0" fontId="0" fillId="0" borderId="32" xfId="0" applyFont="1" applyBorder="1" applyAlignment="1">
      <alignment/>
    </xf>
    <xf numFmtId="203" fontId="6" fillId="0" borderId="0" xfId="0" applyNumberFormat="1" applyFont="1" applyBorder="1" applyAlignment="1" applyProtection="1">
      <alignment horizontal="center" vertical="center" shrinkToFit="1"/>
      <protection locked="0"/>
    </xf>
    <xf numFmtId="0" fontId="0" fillId="0" borderId="11" xfId="0" applyFont="1" applyBorder="1" applyAlignment="1">
      <alignment horizontal="center" vertical="center" shrinkToFit="1"/>
    </xf>
    <xf numFmtId="0" fontId="1" fillId="0" borderId="68" xfId="0" applyFont="1" applyBorder="1" applyAlignment="1">
      <alignment horizontal="center" vertical="center"/>
    </xf>
    <xf numFmtId="0" fontId="9" fillId="0" borderId="52" xfId="0" applyFont="1" applyBorder="1" applyAlignment="1">
      <alignment vertical="center" wrapText="1"/>
    </xf>
    <xf numFmtId="0" fontId="0" fillId="0" borderId="0" xfId="0" applyFill="1" applyAlignment="1">
      <alignment horizontal="center"/>
    </xf>
    <xf numFmtId="0" fontId="10" fillId="0" borderId="31" xfId="0" applyFont="1" applyFill="1" applyBorder="1" applyAlignment="1" applyProtection="1">
      <alignment vertical="center" wrapText="1"/>
      <protection locked="0"/>
    </xf>
    <xf numFmtId="0" fontId="0" fillId="0" borderId="65" xfId="0" applyFill="1" applyBorder="1" applyAlignment="1">
      <alignment/>
    </xf>
    <xf numFmtId="0" fontId="6" fillId="0" borderId="0" xfId="0" applyFont="1" applyFill="1" applyBorder="1" applyAlignment="1">
      <alignment horizontal="center" vertical="center"/>
    </xf>
    <xf numFmtId="0" fontId="6" fillId="0" borderId="65" xfId="0" applyFont="1" applyFill="1" applyBorder="1" applyAlignment="1">
      <alignment/>
    </xf>
    <xf numFmtId="0" fontId="6" fillId="0" borderId="0" xfId="0" applyFont="1" applyFill="1" applyAlignment="1">
      <alignment/>
    </xf>
    <xf numFmtId="0" fontId="6" fillId="0" borderId="35" xfId="0" applyFont="1" applyFill="1" applyBorder="1" applyAlignment="1">
      <alignment vertical="center" wrapText="1"/>
    </xf>
    <xf numFmtId="0" fontId="9" fillId="0" borderId="11"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9" fillId="0" borderId="11" xfId="0" applyFont="1" applyFill="1" applyBorder="1" applyAlignment="1">
      <alignment horizontal="left" vertical="center" wrapText="1"/>
    </xf>
    <xf numFmtId="191" fontId="6" fillId="0" borderId="11" xfId="0" applyNumberFormat="1" applyFont="1" applyFill="1" applyBorder="1" applyAlignment="1" applyProtection="1">
      <alignment vertical="center" shrinkToFit="1"/>
      <protection locked="0"/>
    </xf>
    <xf numFmtId="203" fontId="6" fillId="0" borderId="11" xfId="0" applyNumberFormat="1" applyFont="1" applyFill="1" applyBorder="1" applyAlignment="1" applyProtection="1">
      <alignment horizontal="center" vertical="center" shrinkToFit="1"/>
      <protection locked="0"/>
    </xf>
    <xf numFmtId="203" fontId="6" fillId="0" borderId="11" xfId="0" applyNumberFormat="1" applyFont="1" applyFill="1" applyBorder="1" applyAlignment="1">
      <alignment horizontal="center" vertical="center"/>
    </xf>
    <xf numFmtId="0" fontId="10" fillId="0" borderId="11"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9" fillId="0" borderId="11"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6" fillId="0" borderId="65" xfId="0" applyFont="1" applyFill="1" applyBorder="1" applyAlignment="1" applyProtection="1">
      <alignment vertical="center"/>
      <protection locked="0"/>
    </xf>
    <xf numFmtId="0" fontId="9" fillId="0" borderId="11" xfId="0" applyFont="1" applyFill="1" applyBorder="1" applyAlignment="1">
      <alignment horizontal="left" vertical="center" shrinkToFit="1"/>
    </xf>
    <xf numFmtId="0" fontId="8" fillId="0" borderId="29" xfId="0" applyFont="1" applyFill="1" applyBorder="1" applyAlignment="1" applyProtection="1">
      <alignment vertical="center" wrapText="1"/>
      <protection locked="0"/>
    </xf>
    <xf numFmtId="49" fontId="10" fillId="0" borderId="11" xfId="0" applyNumberFormat="1" applyFont="1" applyFill="1" applyBorder="1" applyAlignment="1">
      <alignment horizontal="center" vertical="center" wrapText="1"/>
    </xf>
    <xf numFmtId="49" fontId="9" fillId="0" borderId="11" xfId="0" applyNumberFormat="1" applyFont="1" applyFill="1" applyBorder="1" applyAlignment="1">
      <alignment vertical="center" wrapText="1"/>
    </xf>
    <xf numFmtId="49" fontId="7" fillId="0" borderId="29" xfId="0" applyNumberFormat="1" applyFont="1" applyFill="1" applyBorder="1" applyAlignment="1">
      <alignment vertical="center" wrapText="1"/>
    </xf>
    <xf numFmtId="0" fontId="36" fillId="0" borderId="65" xfId="0" applyFont="1" applyFill="1" applyBorder="1" applyAlignment="1" applyProtection="1">
      <alignment vertical="center"/>
      <protection locked="0"/>
    </xf>
    <xf numFmtId="0" fontId="9" fillId="0" borderId="29" xfId="0" applyFont="1" applyFill="1" applyBorder="1" applyAlignment="1" applyProtection="1">
      <alignment vertical="center" wrapText="1"/>
      <protection locked="0"/>
    </xf>
    <xf numFmtId="191" fontId="6" fillId="0" borderId="11" xfId="0" applyNumberFormat="1" applyFont="1" applyFill="1" applyBorder="1" applyAlignment="1">
      <alignment vertical="center" shrinkToFit="1"/>
    </xf>
    <xf numFmtId="203" fontId="6" fillId="0" borderId="11" xfId="0" applyNumberFormat="1"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29" xfId="0" applyFont="1" applyFill="1" applyBorder="1" applyAlignment="1" applyProtection="1">
      <alignment vertical="center" wrapText="1"/>
      <protection locked="0"/>
    </xf>
    <xf numFmtId="0" fontId="10" fillId="0" borderId="35" xfId="0" applyFont="1" applyFill="1" applyBorder="1" applyAlignment="1">
      <alignment horizontal="center" vertical="center" shrinkToFit="1"/>
    </xf>
    <xf numFmtId="0" fontId="6" fillId="0" borderId="35" xfId="0" applyFont="1" applyFill="1" applyBorder="1" applyAlignment="1" applyProtection="1">
      <alignment horizontal="center" vertical="center" shrinkToFit="1"/>
      <protection locked="0"/>
    </xf>
    <xf numFmtId="0" fontId="9" fillId="0" borderId="35" xfId="0" applyFont="1" applyFill="1" applyBorder="1" applyAlignment="1">
      <alignment horizontal="left" vertical="center" shrinkToFit="1"/>
    </xf>
    <xf numFmtId="191" fontId="6" fillId="0" borderId="35" xfId="0" applyNumberFormat="1" applyFont="1" applyFill="1" applyBorder="1" applyAlignment="1" applyProtection="1">
      <alignment vertical="center" shrinkToFit="1"/>
      <protection locked="0"/>
    </xf>
    <xf numFmtId="203" fontId="6" fillId="0" borderId="35" xfId="0" applyNumberFormat="1" applyFont="1" applyFill="1" applyBorder="1" applyAlignment="1" applyProtection="1">
      <alignment horizontal="center" vertical="center" shrinkToFit="1"/>
      <protection locked="0"/>
    </xf>
    <xf numFmtId="203" fontId="6" fillId="0" borderId="35" xfId="0" applyNumberFormat="1" applyFont="1" applyFill="1" applyBorder="1" applyAlignment="1">
      <alignment horizontal="center" vertical="center"/>
    </xf>
    <xf numFmtId="0" fontId="10" fillId="0" borderId="35"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5" xfId="0" applyFont="1" applyFill="1" applyBorder="1" applyAlignment="1" applyProtection="1">
      <alignment vertical="center" wrapText="1"/>
      <protection locked="0"/>
    </xf>
    <xf numFmtId="0" fontId="10" fillId="0" borderId="37" xfId="0" applyFont="1" applyFill="1" applyBorder="1" applyAlignment="1">
      <alignment horizontal="center" vertical="center" shrinkToFit="1"/>
    </xf>
    <xf numFmtId="0" fontId="6" fillId="0" borderId="37" xfId="0" applyFont="1" applyFill="1" applyBorder="1" applyAlignment="1" applyProtection="1">
      <alignment horizontal="center" vertical="center" shrinkToFit="1"/>
      <protection locked="0"/>
    </xf>
    <xf numFmtId="191" fontId="6" fillId="0" borderId="37" xfId="0" applyNumberFormat="1" applyFont="1" applyFill="1" applyBorder="1" applyAlignment="1">
      <alignment vertical="center" shrinkToFit="1"/>
    </xf>
    <xf numFmtId="203" fontId="6" fillId="0" borderId="37" xfId="0" applyNumberFormat="1" applyFont="1" applyFill="1" applyBorder="1" applyAlignment="1">
      <alignment horizontal="center" vertical="center" shrinkToFit="1"/>
    </xf>
    <xf numFmtId="203" fontId="6" fillId="0" borderId="37" xfId="0" applyNumberFormat="1" applyFont="1" applyFill="1" applyBorder="1" applyAlignment="1">
      <alignment horizontal="center" vertical="center"/>
    </xf>
    <xf numFmtId="0" fontId="10" fillId="0" borderId="37" xfId="0" applyFont="1" applyFill="1" applyBorder="1" applyAlignment="1" applyProtection="1">
      <alignment horizontal="center" vertical="center" wrapText="1"/>
      <protection locked="0"/>
    </xf>
    <xf numFmtId="0" fontId="10" fillId="0" borderId="37" xfId="0" applyFont="1" applyFill="1" applyBorder="1" applyAlignment="1" applyProtection="1">
      <alignment vertical="center" wrapText="1"/>
      <protection locked="0"/>
    </xf>
    <xf numFmtId="0" fontId="2" fillId="0" borderId="53" xfId="0" applyFont="1" applyFill="1" applyBorder="1" applyAlignment="1">
      <alignment vertical="center"/>
    </xf>
    <xf numFmtId="0" fontId="2" fillId="0" borderId="38" xfId="0" applyFont="1" applyFill="1" applyBorder="1" applyAlignment="1">
      <alignment vertical="center"/>
    </xf>
    <xf numFmtId="0" fontId="0" fillId="0" borderId="38" xfId="0" applyFill="1" applyBorder="1" applyAlignment="1">
      <alignment horizontal="center" vertical="center"/>
    </xf>
    <xf numFmtId="0" fontId="10" fillId="0" borderId="38" xfId="0" applyFont="1" applyFill="1" applyBorder="1" applyAlignment="1">
      <alignment horizontal="center"/>
    </xf>
    <xf numFmtId="0" fontId="10" fillId="0" borderId="38" xfId="0" applyFont="1" applyFill="1" applyBorder="1" applyAlignment="1">
      <alignment/>
    </xf>
    <xf numFmtId="0" fontId="10" fillId="0" borderId="59" xfId="0" applyFont="1" applyFill="1" applyBorder="1" applyAlignment="1">
      <alignment/>
    </xf>
    <xf numFmtId="49" fontId="3" fillId="0" borderId="10" xfId="0" applyNumberFormat="1" applyFont="1" applyFill="1" applyBorder="1" applyAlignment="1" applyProtection="1">
      <alignment horizontal="center"/>
      <protection locked="0"/>
    </xf>
    <xf numFmtId="14" fontId="0" fillId="0" borderId="11" xfId="0" applyNumberFormat="1" applyFont="1" applyFill="1" applyBorder="1" applyAlignment="1">
      <alignment vertical="center"/>
    </xf>
    <xf numFmtId="203" fontId="6" fillId="0" borderId="11" xfId="0" applyNumberFormat="1" applyFont="1" applyFill="1" applyBorder="1" applyAlignment="1" quotePrefix="1">
      <alignment horizontal="center" vertical="center" shrinkToFit="1"/>
    </xf>
    <xf numFmtId="14" fontId="6" fillId="0" borderId="11" xfId="0" applyNumberFormat="1" applyFont="1" applyFill="1" applyBorder="1" applyAlignment="1">
      <alignment horizontal="center" vertical="center"/>
    </xf>
    <xf numFmtId="49" fontId="10" fillId="0" borderId="11" xfId="0" applyNumberFormat="1" applyFont="1" applyFill="1" applyBorder="1" applyAlignment="1">
      <alignment vertical="center" wrapText="1"/>
    </xf>
    <xf numFmtId="49" fontId="6" fillId="0" borderId="29" xfId="0" applyNumberFormat="1" applyFont="1" applyFill="1" applyBorder="1" applyAlignment="1">
      <alignment vertical="center" wrapText="1"/>
    </xf>
    <xf numFmtId="49" fontId="6" fillId="0" borderId="11" xfId="0" applyNumberFormat="1" applyFont="1" applyFill="1" applyBorder="1" applyAlignment="1">
      <alignment horizontal="center" vertical="center" shrinkToFit="1"/>
    </xf>
    <xf numFmtId="0" fontId="9" fillId="0" borderId="11" xfId="0" applyFont="1" applyFill="1" applyBorder="1" applyAlignment="1">
      <alignment horizontal="left" vertical="center" wrapText="1" shrinkToFit="1"/>
    </xf>
    <xf numFmtId="49" fontId="56" fillId="0" borderId="29" xfId="0" applyNumberFormat="1" applyFont="1" applyFill="1" applyBorder="1" applyAlignment="1">
      <alignment vertical="center" wrapText="1"/>
    </xf>
    <xf numFmtId="0" fontId="55" fillId="0" borderId="0" xfId="0" applyFont="1" applyFill="1" applyBorder="1" applyAlignment="1">
      <alignment/>
    </xf>
    <xf numFmtId="0" fontId="55" fillId="0" borderId="0" xfId="0" applyFont="1" applyFill="1" applyAlignment="1">
      <alignment/>
    </xf>
    <xf numFmtId="0" fontId="10" fillId="0" borderId="11" xfId="0" applyFont="1" applyFill="1" applyBorder="1" applyAlignment="1" quotePrefix="1">
      <alignment horizontal="center" vertical="center" shrinkToFit="1"/>
    </xf>
    <xf numFmtId="14" fontId="6" fillId="0" borderId="11" xfId="0" applyNumberFormat="1"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203" fontId="6" fillId="0" borderId="19" xfId="0" applyNumberFormat="1" applyFont="1" applyFill="1" applyBorder="1" applyAlignment="1">
      <alignment horizontal="center" vertical="center"/>
    </xf>
    <xf numFmtId="0" fontId="6" fillId="0" borderId="11" xfId="0" applyFont="1" applyFill="1" applyBorder="1" applyAlignment="1" applyProtection="1">
      <alignment horizontal="left" vertical="center" shrinkToFit="1"/>
      <protection locked="0"/>
    </xf>
    <xf numFmtId="0" fontId="9" fillId="26" borderId="11" xfId="0" applyFont="1" applyFill="1" applyBorder="1" applyAlignment="1">
      <alignment horizontal="center" vertical="center" shrinkToFit="1"/>
    </xf>
    <xf numFmtId="0" fontId="6" fillId="0" borderId="0" xfId="0" applyFont="1" applyFill="1" applyAlignment="1">
      <alignment vertical="center" wrapText="1"/>
    </xf>
    <xf numFmtId="0" fontId="10" fillId="0" borderId="19" xfId="0" applyFont="1" applyFill="1" applyBorder="1" applyAlignment="1">
      <alignment horizontal="center" vertical="center" shrinkToFit="1"/>
    </xf>
    <xf numFmtId="0" fontId="6" fillId="0" borderId="19" xfId="0" applyFont="1" applyFill="1" applyBorder="1" applyAlignment="1" applyProtection="1">
      <alignment horizontal="center" vertical="center" shrinkToFit="1"/>
      <protection locked="0"/>
    </xf>
    <xf numFmtId="0" fontId="6" fillId="0" borderId="19" xfId="0" applyFont="1" applyFill="1" applyBorder="1" applyAlignment="1">
      <alignment vertical="center" wrapText="1"/>
    </xf>
    <xf numFmtId="191" fontId="6" fillId="0" borderId="19" xfId="0" applyNumberFormat="1" applyFont="1" applyFill="1" applyBorder="1" applyAlignment="1">
      <alignment vertical="center" shrinkToFit="1"/>
    </xf>
    <xf numFmtId="203" fontId="6" fillId="0" borderId="19" xfId="0" applyNumberFormat="1" applyFont="1" applyFill="1" applyBorder="1" applyAlignment="1">
      <alignment horizontal="center" vertical="center" shrinkToFit="1"/>
    </xf>
    <xf numFmtId="49" fontId="6" fillId="0" borderId="19" xfId="0" applyNumberFormat="1" applyFont="1" applyFill="1" applyBorder="1" applyAlignment="1">
      <alignment vertical="center" wrapText="1"/>
    </xf>
    <xf numFmtId="0" fontId="6" fillId="26" borderId="11" xfId="0" applyFont="1" applyFill="1" applyBorder="1" applyAlignment="1">
      <alignment vertical="center" wrapText="1"/>
    </xf>
    <xf numFmtId="0" fontId="10" fillId="26" borderId="53" xfId="0" applyFont="1" applyFill="1" applyBorder="1" applyAlignment="1" applyProtection="1">
      <alignment horizontal="center" vertical="center" wrapText="1"/>
      <protection locked="0"/>
    </xf>
    <xf numFmtId="0" fontId="0" fillId="26" borderId="0" xfId="0" applyFill="1" applyAlignment="1">
      <alignment/>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xf>
    <xf numFmtId="49" fontId="6" fillId="0" borderId="11" xfId="0" applyNumberFormat="1" applyFont="1" applyFill="1" applyBorder="1" applyAlignment="1" applyProtection="1">
      <alignment horizontal="center" vertical="center" wrapText="1"/>
      <protection locked="0"/>
    </xf>
    <xf numFmtId="0" fontId="10" fillId="0" borderId="19" xfId="0" applyFont="1" applyFill="1" applyBorder="1" applyAlignment="1">
      <alignment vertical="center" wrapText="1"/>
    </xf>
    <xf numFmtId="191" fontId="6" fillId="26" borderId="11" xfId="0" applyNumberFormat="1" applyFont="1" applyFill="1" applyBorder="1" applyAlignment="1" applyProtection="1">
      <alignment vertical="center" shrinkToFit="1"/>
      <protection locked="0"/>
    </xf>
    <xf numFmtId="0" fontId="6" fillId="26" borderId="11" xfId="0" applyFont="1" applyFill="1" applyBorder="1" applyAlignment="1" applyProtection="1">
      <alignment horizontal="left" vertical="center" wrapText="1"/>
      <protection locked="0"/>
    </xf>
    <xf numFmtId="0" fontId="6" fillId="26" borderId="11" xfId="0" applyFont="1" applyFill="1" applyBorder="1" applyAlignment="1" applyProtection="1">
      <alignment vertical="center" wrapText="1"/>
      <protection locked="0"/>
    </xf>
    <xf numFmtId="0" fontId="10" fillId="26" borderId="11" xfId="0" applyFont="1" applyFill="1" applyBorder="1" applyAlignment="1" applyProtection="1">
      <alignment horizontal="center" vertical="center" wrapText="1"/>
      <protection locked="0"/>
    </xf>
    <xf numFmtId="0" fontId="0" fillId="26" borderId="0" xfId="0" applyFill="1" applyBorder="1" applyAlignment="1">
      <alignment/>
    </xf>
    <xf numFmtId="0" fontId="2" fillId="26" borderId="0" xfId="0" applyFont="1" applyFill="1" applyBorder="1" applyAlignment="1">
      <alignment vertical="center"/>
    </xf>
    <xf numFmtId="0" fontId="0" fillId="26" borderId="0" xfId="0" applyFill="1" applyAlignment="1">
      <alignment horizontal="center"/>
    </xf>
    <xf numFmtId="0" fontId="10" fillId="26" borderId="0" xfId="0" applyFont="1" applyFill="1" applyBorder="1" applyAlignment="1">
      <alignment horizontal="center" vertical="center" shrinkToFit="1"/>
    </xf>
    <xf numFmtId="0" fontId="9" fillId="26" borderId="0" xfId="0" applyFont="1" applyFill="1" applyBorder="1" applyAlignment="1">
      <alignment horizontal="center" vertical="center" shrinkToFit="1"/>
    </xf>
    <xf numFmtId="14" fontId="6" fillId="26" borderId="11" xfId="0" applyNumberFormat="1" applyFont="1" applyFill="1" applyBorder="1" applyAlignment="1" applyProtection="1">
      <alignment horizontal="center" vertical="center" shrinkToFit="1"/>
      <protection locked="0"/>
    </xf>
    <xf numFmtId="14" fontId="6" fillId="26" borderId="11" xfId="0" applyNumberFormat="1" applyFont="1" applyFill="1" applyBorder="1" applyAlignment="1">
      <alignment horizontal="center" vertical="center"/>
    </xf>
    <xf numFmtId="0" fontId="10" fillId="26" borderId="11" xfId="0" applyFont="1" applyFill="1" applyBorder="1" applyAlignment="1" applyProtection="1">
      <alignment horizontal="left" vertical="center" wrapText="1"/>
      <protection locked="0"/>
    </xf>
    <xf numFmtId="0" fontId="6" fillId="26" borderId="29" xfId="0" applyFont="1" applyFill="1" applyBorder="1" applyAlignment="1" applyProtection="1">
      <alignment horizontal="left" vertical="center" wrapText="1"/>
      <protection locked="0"/>
    </xf>
    <xf numFmtId="0" fontId="0" fillId="26" borderId="65" xfId="0" applyFill="1" applyBorder="1" applyAlignment="1">
      <alignment/>
    </xf>
    <xf numFmtId="1" fontId="1" fillId="0" borderId="10" xfId="0" applyNumberFormat="1" applyFont="1" applyBorder="1" applyAlignment="1">
      <alignment horizontal="center" vertical="center"/>
    </xf>
    <xf numFmtId="191" fontId="0" fillId="0" borderId="10" xfId="0" applyNumberFormat="1" applyFont="1" applyFill="1" applyBorder="1" applyAlignment="1">
      <alignment vertical="center"/>
    </xf>
    <xf numFmtId="0" fontId="0" fillId="24" borderId="10" xfId="0" applyFont="1" applyFill="1" applyBorder="1" applyAlignment="1">
      <alignment vertical="center"/>
    </xf>
    <xf numFmtId="0" fontId="0" fillId="0" borderId="10" xfId="0" applyFont="1" applyFill="1" applyBorder="1" applyAlignment="1">
      <alignment vertical="center"/>
    </xf>
    <xf numFmtId="190" fontId="0" fillId="0" borderId="10" xfId="0" applyNumberFormat="1" applyFont="1" applyBorder="1" applyAlignment="1">
      <alignment vertical="center"/>
    </xf>
    <xf numFmtId="0" fontId="0" fillId="24" borderId="10" xfId="0" applyFont="1" applyFill="1" applyBorder="1" applyAlignment="1">
      <alignment vertical="center" wrapText="1"/>
    </xf>
    <xf numFmtId="191" fontId="0" fillId="0" borderId="10" xfId="0" applyNumberFormat="1" applyFont="1" applyBorder="1" applyAlignment="1">
      <alignment vertical="center"/>
    </xf>
    <xf numFmtId="49" fontId="59" fillId="26" borderId="11" xfId="0" applyNumberFormat="1" applyFont="1" applyFill="1" applyBorder="1" applyAlignment="1" applyProtection="1">
      <alignment horizontal="center" vertical="center" wrapText="1"/>
      <protection locked="0"/>
    </xf>
    <xf numFmtId="0" fontId="59" fillId="26" borderId="11" xfId="0" applyFont="1" applyFill="1" applyBorder="1" applyAlignment="1" applyProtection="1">
      <alignment vertical="center" wrapText="1"/>
      <protection locked="0"/>
    </xf>
    <xf numFmtId="203" fontId="59" fillId="26" borderId="11" xfId="0" applyNumberFormat="1" applyFont="1" applyFill="1" applyBorder="1" applyAlignment="1">
      <alignment horizontal="center" vertical="center"/>
    </xf>
    <xf numFmtId="0" fontId="6" fillId="26" borderId="11" xfId="0" applyFont="1" applyFill="1" applyBorder="1" applyAlignment="1">
      <alignment horizontal="center" vertical="center"/>
    </xf>
    <xf numFmtId="0" fontId="59" fillId="26" borderId="11" xfId="0" applyFont="1" applyFill="1" applyBorder="1" applyAlignment="1">
      <alignment vertical="center" wrapText="1"/>
    </xf>
    <xf numFmtId="0" fontId="60" fillId="26" borderId="11" xfId="0" applyFont="1" applyFill="1" applyBorder="1" applyAlignment="1" applyProtection="1">
      <alignment horizontal="center" vertical="center" wrapText="1"/>
      <protection locked="0"/>
    </xf>
    <xf numFmtId="0" fontId="59" fillId="26" borderId="0" xfId="0" applyFont="1" applyFill="1" applyBorder="1" applyAlignment="1" applyProtection="1">
      <alignment vertical="center" wrapText="1"/>
      <protection locked="0"/>
    </xf>
    <xf numFmtId="0" fontId="61" fillId="26" borderId="65" xfId="0" applyFont="1" applyFill="1" applyBorder="1" applyAlignment="1">
      <alignment/>
    </xf>
    <xf numFmtId="0" fontId="61" fillId="26" borderId="0" xfId="0" applyFont="1" applyFill="1" applyAlignment="1">
      <alignment/>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49" fontId="6" fillId="0" borderId="11" xfId="0" applyNumberFormat="1" applyFont="1" applyFill="1" applyBorder="1" applyAlignment="1" applyProtection="1">
      <alignment horizontal="center" vertical="center" wrapText="1" shrinkToFit="1"/>
      <protection locked="0"/>
    </xf>
    <xf numFmtId="0" fontId="10" fillId="0" borderId="19" xfId="0" applyFont="1" applyFill="1" applyBorder="1" applyAlignment="1" applyProtection="1">
      <alignment horizontal="center" vertical="center" wrapText="1"/>
      <protection locked="0"/>
    </xf>
    <xf numFmtId="0" fontId="10" fillId="0" borderId="11" xfId="0" applyFont="1" applyFill="1" applyBorder="1" applyAlignment="1">
      <alignment vertical="center" wrapText="1"/>
    </xf>
    <xf numFmtId="0" fontId="0" fillId="0" borderId="0" xfId="0" applyFont="1" applyAlignment="1">
      <alignment horizontal="center"/>
    </xf>
    <xf numFmtId="0" fontId="0" fillId="0" borderId="11" xfId="0" applyBorder="1" applyAlignment="1">
      <alignment horizontal="center" vertical="center"/>
    </xf>
    <xf numFmtId="190" fontId="6" fillId="0" borderId="17" xfId="0" applyNumberFormat="1" applyFont="1" applyBorder="1" applyAlignment="1" applyProtection="1">
      <alignment horizontal="center" vertical="center" wrapText="1"/>
      <protection locked="0"/>
    </xf>
    <xf numFmtId="190" fontId="56" fillId="0" borderId="11" xfId="0" applyNumberFormat="1" applyFont="1" applyBorder="1" applyAlignment="1" applyProtection="1">
      <alignment horizontal="center" vertical="center" wrapText="1"/>
      <protection locked="0"/>
    </xf>
    <xf numFmtId="190" fontId="8" fillId="0" borderId="11" xfId="0" applyNumberFormat="1" applyFont="1" applyBorder="1" applyAlignment="1" applyProtection="1">
      <alignment horizontal="center" vertical="center" wrapText="1"/>
      <protection locked="0"/>
    </xf>
    <xf numFmtId="190" fontId="6" fillId="0" borderId="19" xfId="0" applyNumberFormat="1" applyFont="1" applyBorder="1" applyAlignment="1" applyProtection="1">
      <alignment horizontal="center" vertical="center" wrapText="1"/>
      <protection locked="0"/>
    </xf>
    <xf numFmtId="0" fontId="0" fillId="0" borderId="11" xfId="0" applyBorder="1" applyAlignment="1">
      <alignment horizontal="center"/>
    </xf>
    <xf numFmtId="190" fontId="8" fillId="0" borderId="0" xfId="0" applyNumberFormat="1" applyFont="1" applyBorder="1" applyAlignment="1" applyProtection="1">
      <alignment horizontal="center" vertical="center" shrinkToFit="1"/>
      <protection locked="0"/>
    </xf>
    <xf numFmtId="0" fontId="0" fillId="0" borderId="32" xfId="0" applyFont="1" applyBorder="1" applyAlignment="1">
      <alignment horizontal="center" vertical="center"/>
    </xf>
    <xf numFmtId="190" fontId="6" fillId="0" borderId="40" xfId="0" applyNumberFormat="1" applyFont="1" applyBorder="1" applyAlignment="1" applyProtection="1">
      <alignment horizontal="center" vertical="center" shrinkToFit="1"/>
      <protection locked="0"/>
    </xf>
    <xf numFmtId="190" fontId="1" fillId="0" borderId="15" xfId="0" applyNumberFormat="1" applyFont="1" applyBorder="1" applyAlignment="1" applyProtection="1">
      <alignment horizontal="center" vertical="center" shrinkToFit="1"/>
      <protection locked="0"/>
    </xf>
    <xf numFmtId="0" fontId="0" fillId="0" borderId="0" xfId="0" applyFont="1" applyAlignment="1">
      <alignment horizontal="center" vertical="center"/>
    </xf>
    <xf numFmtId="190" fontId="1" fillId="0" borderId="15" xfId="0" applyNumberFormat="1" applyFont="1" applyBorder="1" applyAlignment="1">
      <alignment horizontal="center" vertical="center"/>
    </xf>
    <xf numFmtId="190" fontId="1" fillId="0" borderId="0" xfId="0" applyNumberFormat="1" applyFont="1" applyBorder="1" applyAlignment="1">
      <alignment horizontal="center" vertical="center"/>
    </xf>
    <xf numFmtId="190" fontId="1" fillId="0" borderId="0" xfId="0" applyNumberFormat="1" applyFont="1" applyAlignment="1">
      <alignment horizontal="center" vertical="center"/>
    </xf>
    <xf numFmtId="190" fontId="0" fillId="0" borderId="0" xfId="0" applyNumberFormat="1" applyBorder="1" applyAlignment="1">
      <alignment horizontal="center" vertical="center"/>
    </xf>
    <xf numFmtId="190" fontId="6" fillId="0" borderId="19" xfId="0" applyNumberFormat="1" applyFont="1" applyBorder="1" applyAlignment="1" applyProtection="1">
      <alignment horizontal="center" vertical="center" shrinkToFit="1"/>
      <protection locked="0"/>
    </xf>
    <xf numFmtId="0" fontId="56" fillId="0" borderId="11" xfId="0" applyFont="1" applyBorder="1" applyAlignment="1" applyProtection="1">
      <alignment horizontal="center" vertical="center" wrapText="1"/>
      <protection locked="0"/>
    </xf>
    <xf numFmtId="49" fontId="6" fillId="0" borderId="0"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190" fontId="6" fillId="0" borderId="11" xfId="0" applyNumberFormat="1" applyFont="1" applyFill="1" applyBorder="1" applyAlignment="1" applyProtection="1">
      <alignment horizontal="center" vertical="center" shrinkToFit="1"/>
      <protection locked="0"/>
    </xf>
    <xf numFmtId="0" fontId="6" fillId="0" borderId="42" xfId="0" applyFont="1" applyBorder="1" applyAlignment="1">
      <alignment horizontal="center"/>
    </xf>
    <xf numFmtId="0" fontId="6" fillId="0" borderId="0"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190" fontId="6" fillId="0" borderId="17" xfId="0" applyNumberFormat="1" applyFont="1" applyBorder="1" applyAlignment="1" applyProtection="1">
      <alignment horizontal="center" vertical="center" shrinkToFit="1"/>
      <protection locked="0"/>
    </xf>
    <xf numFmtId="190" fontId="56" fillId="0" borderId="11" xfId="0" applyNumberFormat="1" applyFont="1" applyBorder="1" applyAlignment="1" applyProtection="1">
      <alignment horizontal="center" vertical="center" shrinkToFit="1"/>
      <protection locked="0"/>
    </xf>
    <xf numFmtId="190" fontId="59" fillId="26" borderId="11"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53"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xf>
    <xf numFmtId="0" fontId="6" fillId="0" borderId="10" xfId="0" applyFont="1" applyFill="1" applyBorder="1" applyAlignment="1">
      <alignment vertical="center" wrapText="1"/>
    </xf>
    <xf numFmtId="0" fontId="9" fillId="0" borderId="10" xfId="0" applyFont="1" applyFill="1" applyBorder="1" applyAlignment="1">
      <alignment horizontal="left" vertical="center" wrapText="1"/>
    </xf>
    <xf numFmtId="191" fontId="6" fillId="0" borderId="10" xfId="42" applyNumberFormat="1" applyFont="1" applyFill="1" applyBorder="1" applyAlignment="1">
      <alignment horizontal="right" vertical="center" shrinkToFit="1"/>
    </xf>
    <xf numFmtId="203" fontId="6" fillId="0" borderId="10" xfId="0" applyNumberFormat="1" applyFont="1" applyFill="1" applyBorder="1" applyAlignment="1" applyProtection="1">
      <alignment horizontal="center" vertical="center" shrinkToFit="1"/>
      <protection locked="0"/>
    </xf>
    <xf numFmtId="0" fontId="6"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6" fillId="0" borderId="10"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191" fontId="6" fillId="0" borderId="10" xfId="0" applyNumberFormat="1" applyFont="1" applyFill="1" applyBorder="1" applyAlignment="1">
      <alignment horizontal="right" vertical="center" shrinkToFit="1"/>
    </xf>
    <xf numFmtId="0" fontId="6" fillId="0" borderId="10" xfId="0" applyFont="1" applyFill="1" applyBorder="1" applyAlignment="1">
      <alignment horizontal="center" vertical="center" shrinkToFit="1"/>
    </xf>
    <xf numFmtId="203" fontId="6" fillId="0" borderId="10" xfId="0" applyNumberFormat="1" applyFont="1" applyFill="1" applyBorder="1" applyAlignment="1">
      <alignment horizontal="center" vertical="center" shrinkToFi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vertical="center" wrapText="1"/>
    </xf>
    <xf numFmtId="0" fontId="0" fillId="0" borderId="18" xfId="0" applyFill="1" applyBorder="1" applyAlignment="1">
      <alignment/>
    </xf>
    <xf numFmtId="0" fontId="6" fillId="0" borderId="15" xfId="0" applyFont="1" applyFill="1" applyBorder="1" applyAlignment="1">
      <alignment/>
    </xf>
    <xf numFmtId="0" fontId="0" fillId="0" borderId="42" xfId="0" applyFill="1" applyBorder="1" applyAlignment="1">
      <alignment/>
    </xf>
    <xf numFmtId="0" fontId="0" fillId="0" borderId="42" xfId="0" applyFont="1" applyFill="1" applyBorder="1" applyAlignment="1">
      <alignment/>
    </xf>
    <xf numFmtId="0" fontId="1" fillId="0" borderId="42" xfId="0" applyFont="1" applyFill="1" applyBorder="1" applyAlignment="1">
      <alignment/>
    </xf>
    <xf numFmtId="191" fontId="1" fillId="0" borderId="42" xfId="0" applyNumberFormat="1" applyFont="1" applyFill="1" applyBorder="1" applyAlignment="1">
      <alignment shrinkToFit="1"/>
    </xf>
    <xf numFmtId="14" fontId="0" fillId="0" borderId="42" xfId="0" applyNumberFormat="1" applyFill="1" applyBorder="1" applyAlignment="1">
      <alignment horizontal="center" vertical="center"/>
    </xf>
    <xf numFmtId="0" fontId="10" fillId="0" borderId="42" xfId="0" applyFont="1" applyFill="1" applyBorder="1" applyAlignment="1">
      <alignment/>
    </xf>
    <xf numFmtId="0" fontId="10" fillId="0" borderId="58" xfId="0" applyFont="1" applyFill="1" applyBorder="1" applyAlignment="1">
      <alignment/>
    </xf>
    <xf numFmtId="0" fontId="10" fillId="0" borderId="17"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xf>
    <xf numFmtId="0" fontId="47" fillId="0" borderId="0" xfId="0" applyFont="1" applyAlignment="1">
      <alignment/>
    </xf>
    <xf numFmtId="203" fontId="10" fillId="0" borderId="11" xfId="0" applyNumberFormat="1" applyFont="1" applyFill="1" applyBorder="1" applyAlignment="1">
      <alignment horizontal="center" vertical="center"/>
    </xf>
    <xf numFmtId="49" fontId="3" fillId="0" borderId="65"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203" fontId="6" fillId="0" borderId="11" xfId="0" applyNumberFormat="1" applyFont="1" applyFill="1" applyBorder="1" applyAlignment="1">
      <alignment horizontal="center" vertical="center" wrapText="1"/>
    </xf>
    <xf numFmtId="0" fontId="62"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10" fillId="0" borderId="19" xfId="0" applyFont="1" applyFill="1" applyBorder="1" applyAlignment="1">
      <alignment horizontal="center" vertical="center" wrapText="1"/>
    </xf>
    <xf numFmtId="0" fontId="10" fillId="0" borderId="26" xfId="0" applyFont="1" applyFill="1" applyBorder="1" applyAlignment="1" applyProtection="1">
      <alignment horizontal="center" vertical="center" wrapText="1"/>
      <protection locked="0"/>
    </xf>
    <xf numFmtId="0" fontId="0" fillId="0" borderId="52" xfId="0" applyFill="1" applyBorder="1" applyAlignment="1">
      <alignment/>
    </xf>
    <xf numFmtId="0" fontId="0" fillId="0" borderId="52" xfId="0" applyFont="1" applyFill="1" applyBorder="1" applyAlignment="1">
      <alignment/>
    </xf>
    <xf numFmtId="0" fontId="6" fillId="0" borderId="52" xfId="0" applyFont="1" applyFill="1" applyBorder="1" applyAlignment="1">
      <alignment horizontal="center" vertical="center"/>
    </xf>
    <xf numFmtId="0" fontId="6" fillId="0" borderId="52" xfId="0" applyFont="1" applyFill="1" applyBorder="1" applyAlignment="1">
      <alignment vertical="center" wrapText="1"/>
    </xf>
    <xf numFmtId="191" fontId="8" fillId="0" borderId="52" xfId="0" applyNumberFormat="1" applyFont="1" applyFill="1" applyBorder="1" applyAlignment="1">
      <alignment horizontal="center" vertical="center" shrinkToFit="1"/>
    </xf>
    <xf numFmtId="0" fontId="0" fillId="0" borderId="52" xfId="0" applyFont="1" applyFill="1" applyBorder="1" applyAlignment="1">
      <alignment vertical="center"/>
    </xf>
    <xf numFmtId="0" fontId="10" fillId="0" borderId="52" xfId="0" applyFont="1" applyFill="1" applyBorder="1" applyAlignment="1" applyProtection="1">
      <alignment vertical="center" wrapText="1"/>
      <protection locked="0"/>
    </xf>
    <xf numFmtId="191" fontId="6" fillId="0" borderId="52" xfId="0" applyNumberFormat="1" applyFont="1" applyFill="1" applyBorder="1" applyAlignment="1">
      <alignment vertical="center" shrinkToFit="1"/>
    </xf>
    <xf numFmtId="0" fontId="10" fillId="0" borderId="52" xfId="0" applyFont="1" applyFill="1" applyBorder="1" applyAlignment="1" applyProtection="1">
      <alignment horizontal="center" vertical="center" wrapText="1"/>
      <protection locked="0"/>
    </xf>
    <xf numFmtId="0" fontId="10" fillId="0" borderId="43" xfId="0" applyFont="1" applyFill="1" applyBorder="1" applyAlignment="1" applyProtection="1">
      <alignment vertical="center" wrapText="1"/>
      <protection locked="0"/>
    </xf>
    <xf numFmtId="0" fontId="0" fillId="0" borderId="65" xfId="0" applyFont="1" applyFill="1" applyBorder="1" applyAlignment="1">
      <alignment/>
    </xf>
    <xf numFmtId="0" fontId="6" fillId="0" borderId="11" xfId="0"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pplyProtection="1">
      <alignment vertical="center" wrapText="1"/>
      <protection locked="0"/>
    </xf>
    <xf numFmtId="14" fontId="6" fillId="0" borderId="11" xfId="0" applyNumberFormat="1" applyFont="1" applyFill="1" applyBorder="1" applyAlignment="1">
      <alignment horizontal="left" vertical="center" wrapText="1"/>
    </xf>
    <xf numFmtId="0" fontId="0" fillId="0" borderId="11" xfId="0" applyFill="1" applyBorder="1" applyAlignment="1">
      <alignment vertical="center" wrapText="1"/>
    </xf>
    <xf numFmtId="191" fontId="6" fillId="0" borderId="11" xfId="42" applyNumberFormat="1" applyFont="1" applyFill="1" applyBorder="1" applyAlignment="1">
      <alignment horizontal="left" vertical="center" wrapText="1"/>
    </xf>
    <xf numFmtId="191" fontId="6" fillId="0" borderId="11" xfId="0" applyNumberFormat="1" applyFont="1" applyFill="1" applyBorder="1" applyAlignment="1">
      <alignment horizontal="left" vertical="center" wrapText="1"/>
    </xf>
    <xf numFmtId="14" fontId="6"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0" fontId="6" fillId="0" borderId="0" xfId="0" applyFont="1" applyFill="1" applyBorder="1" applyAlignment="1">
      <alignment horizontal="left" vertical="center" wrapText="1"/>
    </xf>
    <xf numFmtId="14" fontId="6" fillId="0" borderId="0" xfId="0" applyNumberFormat="1" applyFont="1" applyFill="1" applyBorder="1" applyAlignment="1">
      <alignment horizontal="left" vertical="center" wrapText="1"/>
    </xf>
    <xf numFmtId="14" fontId="6" fillId="0" borderId="11" xfId="0" applyNumberFormat="1" applyFont="1" applyFill="1" applyBorder="1" applyAlignment="1">
      <alignment horizontal="left" vertical="center"/>
    </xf>
    <xf numFmtId="0" fontId="59" fillId="0" borderId="11" xfId="0" applyFont="1" applyFill="1" applyBorder="1" applyAlignment="1">
      <alignment horizontal="center" vertical="center" wrapText="1"/>
    </xf>
    <xf numFmtId="0" fontId="63" fillId="0" borderId="11" xfId="0" applyFont="1" applyFill="1" applyBorder="1" applyAlignment="1">
      <alignment horizontal="left" vertical="center" wrapText="1"/>
    </xf>
    <xf numFmtId="215" fontId="63" fillId="0" borderId="11" xfId="0" applyNumberFormat="1" applyFont="1" applyFill="1" applyBorder="1" applyAlignment="1">
      <alignment horizontal="center" vertical="center" wrapText="1"/>
    </xf>
    <xf numFmtId="0" fontId="59" fillId="0" borderId="11" xfId="0" applyFont="1" applyFill="1" applyBorder="1" applyAlignment="1">
      <alignment horizontal="left" vertical="center" wrapText="1"/>
    </xf>
    <xf numFmtId="215" fontId="59" fillId="0" borderId="11" xfId="0" applyNumberFormat="1" applyFont="1" applyFill="1" applyBorder="1" applyAlignment="1">
      <alignment horizontal="center" vertical="center" wrapText="1"/>
    </xf>
    <xf numFmtId="0" fontId="59" fillId="0" borderId="11" xfId="58" applyFont="1" applyFill="1" applyBorder="1" applyAlignment="1">
      <alignment horizontal="left" vertical="center" wrapText="1"/>
      <protection/>
    </xf>
    <xf numFmtId="0" fontId="6" fillId="0" borderId="11" xfId="0" applyFont="1" applyFill="1" applyBorder="1" applyAlignment="1">
      <alignment/>
    </xf>
    <xf numFmtId="0" fontId="0" fillId="0" borderId="0" xfId="0" applyFont="1" applyFill="1" applyAlignment="1">
      <alignment/>
    </xf>
    <xf numFmtId="0" fontId="0" fillId="0" borderId="11" xfId="0" applyFill="1" applyBorder="1" applyAlignment="1">
      <alignment vertical="center"/>
    </xf>
    <xf numFmtId="191" fontId="6" fillId="0" borderId="0" xfId="42" applyNumberFormat="1" applyFont="1" applyFill="1" applyBorder="1" applyAlignment="1">
      <alignment horizontal="left" vertical="center" wrapText="1"/>
    </xf>
    <xf numFmtId="0" fontId="10" fillId="0" borderId="0" xfId="0" applyFont="1" applyFill="1" applyBorder="1" applyAlignment="1" applyProtection="1">
      <alignment vertical="center" wrapText="1"/>
      <protection locked="0"/>
    </xf>
    <xf numFmtId="191" fontId="6" fillId="0" borderId="0" xfId="0" applyNumberFormat="1" applyFont="1" applyFill="1" applyBorder="1" applyAlignment="1">
      <alignment vertical="center" shrinkToFit="1"/>
    </xf>
    <xf numFmtId="14" fontId="6" fillId="0" borderId="11" xfId="0" applyNumberFormat="1" applyFont="1" applyFill="1" applyBorder="1" applyAlignment="1">
      <alignment horizontal="center" vertical="center" shrinkToFit="1"/>
    </xf>
    <xf numFmtId="0" fontId="6" fillId="0" borderId="11" xfId="0" applyFont="1" applyFill="1" applyBorder="1" applyAlignment="1">
      <alignment vertical="center" shrinkToFit="1"/>
    </xf>
    <xf numFmtId="0" fontId="0" fillId="0" borderId="0" xfId="0" applyFont="1" applyFill="1" applyBorder="1" applyAlignment="1">
      <alignment vertical="center"/>
    </xf>
    <xf numFmtId="0" fontId="6" fillId="0" borderId="0" xfId="0" applyFont="1" applyFill="1" applyBorder="1" applyAlignment="1" applyProtection="1">
      <alignment horizontal="left" vertical="center" wrapText="1"/>
      <protection locked="0"/>
    </xf>
    <xf numFmtId="14" fontId="6" fillId="0" borderId="0" xfId="0" applyNumberFormat="1" applyFont="1" applyFill="1" applyBorder="1" applyAlignment="1">
      <alignment horizontal="center" vertical="center"/>
    </xf>
    <xf numFmtId="0" fontId="0" fillId="0" borderId="0" xfId="0" applyFill="1" applyAlignment="1">
      <alignment vertical="center" wrapText="1"/>
    </xf>
    <xf numFmtId="0" fontId="0" fillId="0" borderId="35" xfId="0" applyFont="1" applyFill="1" applyBorder="1" applyAlignment="1">
      <alignment horizontal="center" vertical="center"/>
    </xf>
    <xf numFmtId="0" fontId="0" fillId="0" borderId="11" xfId="0" applyFill="1" applyBorder="1" applyAlignment="1">
      <alignment horizontal="left" vertical="center" wrapText="1"/>
    </xf>
    <xf numFmtId="14" fontId="6" fillId="0" borderId="11" xfId="0" applyNumberFormat="1" applyFont="1" applyFill="1" applyBorder="1" applyAlignment="1" applyProtection="1">
      <alignment horizontal="left" vertical="center" wrapText="1"/>
      <protection locked="0"/>
    </xf>
    <xf numFmtId="14" fontId="6" fillId="0" borderId="11" xfId="0" applyNumberFormat="1" applyFont="1" applyFill="1" applyBorder="1" applyAlignment="1">
      <alignment horizontal="center" vertical="center" wrapText="1"/>
    </xf>
    <xf numFmtId="0" fontId="0" fillId="0" borderId="11" xfId="0" applyFont="1" applyFill="1" applyBorder="1" applyAlignment="1">
      <alignment vertical="center"/>
    </xf>
    <xf numFmtId="190" fontId="6" fillId="0" borderId="11" xfId="0" applyNumberFormat="1" applyFont="1" applyFill="1" applyBorder="1" applyAlignment="1" applyProtection="1">
      <alignment horizontal="left" vertical="center" wrapText="1"/>
      <protection locked="0"/>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14" fontId="6" fillId="0" borderId="11" xfId="0" applyNumberFormat="1" applyFont="1" applyFill="1" applyBorder="1" applyAlignment="1">
      <alignment horizontal="left" vertical="top" wrapText="1"/>
    </xf>
    <xf numFmtId="191" fontId="6" fillId="0" borderId="11" xfId="42" applyNumberFormat="1" applyFont="1" applyFill="1" applyBorder="1" applyAlignment="1">
      <alignment horizontal="left" vertical="top" wrapText="1"/>
    </xf>
    <xf numFmtId="0" fontId="6" fillId="0" borderId="11" xfId="0" applyFont="1" applyFill="1" applyBorder="1" applyAlignment="1">
      <alignment vertical="top" wrapText="1"/>
    </xf>
    <xf numFmtId="0" fontId="7" fillId="0" borderId="11" xfId="0" applyFont="1" applyFill="1" applyBorder="1" applyAlignment="1">
      <alignment horizontal="center" vertical="center"/>
    </xf>
    <xf numFmtId="191" fontId="6" fillId="0" borderId="11" xfId="42" applyNumberFormat="1" applyFont="1" applyFill="1" applyBorder="1" applyAlignment="1">
      <alignment horizontal="center" vertical="center" shrinkToFit="1"/>
    </xf>
    <xf numFmtId="0" fontId="10" fillId="0" borderId="11" xfId="0" applyFont="1" applyFill="1" applyBorder="1" applyAlignment="1">
      <alignment horizontal="left" vertical="center" wrapText="1"/>
    </xf>
    <xf numFmtId="191" fontId="0" fillId="0" borderId="0" xfId="0" applyNumberFormat="1" applyFill="1" applyAlignment="1">
      <alignment/>
    </xf>
    <xf numFmtId="191" fontId="6" fillId="0" borderId="35" xfId="0" applyNumberFormat="1" applyFont="1" applyFill="1" applyBorder="1" applyAlignment="1">
      <alignment vertical="center" shrinkToFit="1"/>
    </xf>
    <xf numFmtId="49" fontId="6" fillId="0" borderId="35" xfId="0" applyNumberFormat="1" applyFont="1" applyFill="1" applyBorder="1" applyAlignment="1">
      <alignment horizontal="center" vertical="center" shrinkToFit="1"/>
    </xf>
    <xf numFmtId="14" fontId="6" fillId="0" borderId="35" xfId="0" applyNumberFormat="1" applyFont="1" applyFill="1" applyBorder="1" applyAlignment="1">
      <alignment horizontal="center" vertical="center"/>
    </xf>
    <xf numFmtId="49" fontId="6" fillId="0" borderId="35" xfId="0" applyNumberFormat="1" applyFont="1" applyFill="1" applyBorder="1" applyAlignment="1">
      <alignment vertical="center" wrapText="1"/>
    </xf>
    <xf numFmtId="49" fontId="10" fillId="0" borderId="35" xfId="0" applyNumberFormat="1" applyFont="1" applyFill="1" applyBorder="1" applyAlignment="1">
      <alignment horizontal="center" vertical="center" wrapText="1"/>
    </xf>
    <xf numFmtId="49" fontId="10" fillId="0" borderId="35" xfId="0" applyNumberFormat="1" applyFont="1" applyFill="1" applyBorder="1" applyAlignment="1">
      <alignment vertical="center" wrapText="1"/>
    </xf>
    <xf numFmtId="49" fontId="10" fillId="0" borderId="11" xfId="0" applyNumberFormat="1" applyFont="1" applyFill="1" applyBorder="1" applyAlignment="1">
      <alignment horizontal="center" vertical="center" shrinkToFit="1"/>
    </xf>
    <xf numFmtId="0" fontId="6" fillId="0" borderId="37" xfId="0" applyFont="1" applyFill="1" applyBorder="1" applyAlignment="1">
      <alignment vertical="center" wrapText="1"/>
    </xf>
    <xf numFmtId="203" fontId="6" fillId="0" borderId="37" xfId="0" applyNumberFormat="1" applyFont="1" applyFill="1" applyBorder="1" applyAlignment="1" quotePrefix="1">
      <alignment horizontal="center" vertical="center" shrinkToFit="1"/>
    </xf>
    <xf numFmtId="14" fontId="6" fillId="0" borderId="37" xfId="0" applyNumberFormat="1" applyFont="1" applyFill="1" applyBorder="1" applyAlignment="1">
      <alignment horizontal="center" vertical="center"/>
    </xf>
    <xf numFmtId="0" fontId="6" fillId="0" borderId="65" xfId="0" applyFont="1" applyFill="1" applyBorder="1" applyAlignment="1">
      <alignment horizontal="center" vertical="center"/>
    </xf>
    <xf numFmtId="0" fontId="10" fillId="0" borderId="53" xfId="0" applyFont="1" applyFill="1" applyBorder="1" applyAlignment="1">
      <alignment horizontal="center" vertical="center" shrinkToFit="1"/>
    </xf>
    <xf numFmtId="0" fontId="6" fillId="0" borderId="11" xfId="57" applyFont="1" applyFill="1" applyBorder="1" applyAlignment="1">
      <alignment vertical="center" wrapText="1"/>
      <protection/>
    </xf>
    <xf numFmtId="0" fontId="0" fillId="0" borderId="11" xfId="0" applyFont="1" applyFill="1" applyBorder="1" applyAlignment="1">
      <alignment horizontal="center" vertical="center" shrinkToFit="1"/>
    </xf>
    <xf numFmtId="0" fontId="0" fillId="0" borderId="11" xfId="0" applyFont="1" applyFill="1" applyBorder="1" applyAlignment="1">
      <alignment vertical="center" shrinkToFit="1"/>
    </xf>
    <xf numFmtId="0" fontId="0" fillId="0" borderId="11" xfId="0" applyFill="1" applyBorder="1" applyAlignment="1">
      <alignment/>
    </xf>
    <xf numFmtId="0" fontId="6" fillId="0" borderId="0" xfId="0" applyFont="1" applyFill="1" applyBorder="1" applyAlignment="1">
      <alignment/>
    </xf>
    <xf numFmtId="0" fontId="6" fillId="0" borderId="10" xfId="0" applyFont="1" applyFill="1" applyBorder="1" applyAlignment="1">
      <alignment horizontal="left" vertical="top" wrapText="1"/>
    </xf>
    <xf numFmtId="0" fontId="10" fillId="0" borderId="59" xfId="0" applyFont="1" applyFill="1" applyBorder="1" applyAlignment="1">
      <alignment horizontal="left" vertical="center" wrapText="1"/>
    </xf>
    <xf numFmtId="49" fontId="6" fillId="0" borderId="11" xfId="0" applyNumberFormat="1" applyFont="1" applyBorder="1" applyAlignment="1">
      <alignment horizontal="center" vertical="center"/>
    </xf>
    <xf numFmtId="203" fontId="6" fillId="26" borderId="11" xfId="0" applyNumberFormat="1" applyFont="1" applyFill="1" applyBorder="1" applyAlignment="1">
      <alignment horizontal="center" vertical="center"/>
    </xf>
    <xf numFmtId="0" fontId="6" fillId="26" borderId="11" xfId="0" applyFont="1" applyFill="1" applyBorder="1" applyAlignment="1">
      <alignment/>
    </xf>
    <xf numFmtId="191" fontId="6" fillId="26" borderId="11" xfId="42" applyNumberFormat="1" applyFont="1" applyFill="1" applyBorder="1" applyAlignment="1">
      <alignment horizontal="left" vertical="center" wrapText="1"/>
    </xf>
    <xf numFmtId="0" fontId="6" fillId="26" borderId="11" xfId="0" applyFont="1" applyFill="1" applyBorder="1" applyAlignment="1">
      <alignment horizontal="left" vertical="center" wrapText="1"/>
    </xf>
    <xf numFmtId="14" fontId="6" fillId="26" borderId="11" xfId="0" applyNumberFormat="1" applyFont="1" applyFill="1" applyBorder="1" applyAlignment="1">
      <alignment horizontal="left" vertical="center" wrapText="1"/>
    </xf>
    <xf numFmtId="14" fontId="6" fillId="26" borderId="11" xfId="0" applyNumberFormat="1" applyFont="1" applyFill="1" applyBorder="1" applyAlignment="1">
      <alignment horizontal="center"/>
    </xf>
    <xf numFmtId="14" fontId="6" fillId="0" borderId="11" xfId="0" applyNumberFormat="1" applyFont="1" applyBorder="1" applyAlignment="1">
      <alignment horizontal="center"/>
    </xf>
    <xf numFmtId="14" fontId="6" fillId="0" borderId="11" xfId="0" applyNumberFormat="1" applyFont="1" applyBorder="1" applyAlignment="1">
      <alignment horizontal="center" vertical="center" wrapText="1"/>
    </xf>
    <xf numFmtId="0" fontId="59" fillId="0" borderId="11" xfId="0" applyFont="1" applyFill="1" applyBorder="1" applyAlignment="1">
      <alignment vertical="center" wrapText="1"/>
    </xf>
    <xf numFmtId="0" fontId="59" fillId="0" borderId="11" xfId="0" applyFont="1" applyFill="1" applyBorder="1" applyAlignment="1">
      <alignment vertical="center"/>
    </xf>
    <xf numFmtId="0" fontId="6" fillId="0" borderId="11" xfId="0" applyFont="1" applyFill="1" applyBorder="1" applyAlignment="1">
      <alignment vertical="center" wrapText="1" shrinkToFit="1"/>
    </xf>
    <xf numFmtId="0" fontId="6" fillId="0" borderId="11" xfId="0" applyFont="1" applyBorder="1" applyAlignment="1">
      <alignment vertical="center" wrapText="1" shrinkToFit="1"/>
    </xf>
    <xf numFmtId="0" fontId="6" fillId="26" borderId="11" xfId="0" applyFont="1" applyFill="1" applyBorder="1" applyAlignment="1">
      <alignment vertical="center" wrapText="1" shrinkToFit="1"/>
    </xf>
    <xf numFmtId="0" fontId="6" fillId="26" borderId="11" xfId="0" applyFont="1" applyFill="1" applyBorder="1" applyAlignment="1">
      <alignment vertical="center" shrinkToFit="1"/>
    </xf>
    <xf numFmtId="0" fontId="6" fillId="26" borderId="11" xfId="0" applyFont="1" applyFill="1" applyBorder="1" applyAlignment="1">
      <alignment vertical="center"/>
    </xf>
    <xf numFmtId="0" fontId="6" fillId="0" borderId="10" xfId="0" applyFont="1" applyFill="1" applyBorder="1" applyAlignment="1">
      <alignment vertical="top" wrapText="1"/>
    </xf>
    <xf numFmtId="0" fontId="9" fillId="0" borderId="11" xfId="0" applyFont="1" applyFill="1" applyBorder="1" applyAlignment="1">
      <alignment horizontal="center" vertical="center" wrapText="1"/>
    </xf>
    <xf numFmtId="0" fontId="0" fillId="0" borderId="11" xfId="0" applyBorder="1" applyAlignment="1">
      <alignment/>
    </xf>
    <xf numFmtId="0" fontId="0" fillId="0" borderId="0" xfId="0" applyAlignment="1">
      <alignment/>
    </xf>
    <xf numFmtId="0" fontId="6" fillId="26" borderId="11" xfId="0" applyFont="1" applyFill="1" applyBorder="1" applyAlignment="1">
      <alignment wrapText="1"/>
    </xf>
    <xf numFmtId="0" fontId="0" fillId="0" borderId="35" xfId="0" applyFont="1" applyBorder="1" applyAlignment="1">
      <alignment vertical="center"/>
    </xf>
    <xf numFmtId="203" fontId="6" fillId="0" borderId="11" xfId="0" applyNumberFormat="1" applyFont="1" applyBorder="1" applyAlignment="1">
      <alignment vertical="center"/>
    </xf>
    <xf numFmtId="215" fontId="6" fillId="0" borderId="11" xfId="0" applyNumberFormat="1" applyFont="1" applyFill="1" applyBorder="1" applyAlignment="1">
      <alignment horizontal="center" vertical="center" wrapText="1"/>
    </xf>
    <xf numFmtId="0" fontId="6" fillId="0" borderId="11" xfId="58" applyFont="1" applyFill="1" applyBorder="1" applyAlignment="1">
      <alignment horizontal="left" vertical="center" wrapText="1"/>
      <protection/>
    </xf>
    <xf numFmtId="0" fontId="9" fillId="27" borderId="11" xfId="0" applyFont="1" applyFill="1" applyBorder="1" applyAlignment="1">
      <alignment horizontal="center" vertical="center" wrapText="1"/>
    </xf>
    <xf numFmtId="0" fontId="6" fillId="27" borderId="11" xfId="0" applyFont="1" applyFill="1" applyBorder="1" applyAlignment="1">
      <alignment horizontal="center" vertical="center" wrapText="1"/>
    </xf>
    <xf numFmtId="0" fontId="6" fillId="27" borderId="11" xfId="0" applyFont="1" applyFill="1" applyBorder="1" applyAlignment="1">
      <alignment vertical="center" wrapText="1"/>
    </xf>
    <xf numFmtId="203" fontId="6" fillId="27" borderId="11" xfId="0" applyNumberFormat="1" applyFont="1" applyFill="1" applyBorder="1" applyAlignment="1">
      <alignment horizontal="center" vertical="center"/>
    </xf>
    <xf numFmtId="14" fontId="6" fillId="27" borderId="11" xfId="0" applyNumberFormat="1" applyFont="1" applyFill="1" applyBorder="1" applyAlignment="1">
      <alignment horizontal="left" vertical="center" wrapText="1"/>
    </xf>
    <xf numFmtId="0" fontId="6" fillId="27" borderId="11" xfId="0" applyFont="1" applyFill="1" applyBorder="1" applyAlignment="1">
      <alignment horizontal="left" vertical="center" wrapText="1"/>
    </xf>
    <xf numFmtId="0" fontId="6" fillId="27" borderId="11" xfId="0" applyFont="1" applyFill="1" applyBorder="1" applyAlignment="1">
      <alignment vertical="center" shrinkToFit="1"/>
    </xf>
    <xf numFmtId="0" fontId="0" fillId="27" borderId="0" xfId="0" applyFill="1" applyAlignment="1">
      <alignment/>
    </xf>
    <xf numFmtId="49" fontId="6" fillId="27" borderId="11" xfId="0" applyNumberFormat="1" applyFont="1" applyFill="1" applyBorder="1" applyAlignment="1" applyProtection="1">
      <alignment horizontal="center" vertical="center" wrapText="1"/>
      <protection locked="0"/>
    </xf>
    <xf numFmtId="203" fontId="6" fillId="27" borderId="11" xfId="0" applyNumberFormat="1" applyFont="1" applyFill="1" applyBorder="1" applyAlignment="1" applyProtection="1">
      <alignment horizontal="center" vertical="center" wrapText="1"/>
      <protection locked="0"/>
    </xf>
    <xf numFmtId="203" fontId="6" fillId="27" borderId="11" xfId="0" applyNumberFormat="1" applyFont="1" applyFill="1" applyBorder="1" applyAlignment="1">
      <alignment horizontal="center" vertical="center" wrapText="1"/>
    </xf>
    <xf numFmtId="190" fontId="6" fillId="27" borderId="11" xfId="0" applyNumberFormat="1" applyFont="1" applyFill="1" applyBorder="1" applyAlignment="1">
      <alignment horizontal="center" vertical="center" wrapText="1"/>
    </xf>
    <xf numFmtId="0" fontId="6" fillId="27" borderId="11" xfId="0" applyFont="1" applyFill="1" applyBorder="1" applyAlignment="1" applyProtection="1">
      <alignment horizontal="center" vertical="center" wrapText="1"/>
      <protection locked="0"/>
    </xf>
    <xf numFmtId="0" fontId="6" fillId="27" borderId="11" xfId="0" applyFont="1" applyFill="1" applyBorder="1" applyAlignment="1" applyProtection="1">
      <alignment horizontal="left" vertical="center" wrapText="1"/>
      <protection locked="0"/>
    </xf>
    <xf numFmtId="0" fontId="6" fillId="27" borderId="11" xfId="0" applyFont="1" applyFill="1" applyBorder="1" applyAlignment="1">
      <alignment vertical="center" wrapText="1"/>
    </xf>
    <xf numFmtId="0" fontId="10" fillId="27" borderId="11" xfId="0" applyFont="1" applyFill="1" applyBorder="1" applyAlignment="1" applyProtection="1">
      <alignment horizontal="center" vertical="center" wrapText="1"/>
      <protection locked="0"/>
    </xf>
    <xf numFmtId="0" fontId="0" fillId="27" borderId="11" xfId="0" applyFont="1" applyFill="1" applyBorder="1" applyAlignment="1">
      <alignment vertical="center"/>
    </xf>
    <xf numFmtId="0" fontId="0" fillId="27" borderId="0" xfId="0" applyFont="1" applyFill="1" applyBorder="1" applyAlignment="1">
      <alignment vertical="center"/>
    </xf>
    <xf numFmtId="0" fontId="0" fillId="27" borderId="65" xfId="0" applyFill="1" applyBorder="1" applyAlignment="1">
      <alignment/>
    </xf>
    <xf numFmtId="0" fontId="10" fillId="0" borderId="17" xfId="0" applyFont="1" applyBorder="1" applyAlignment="1" applyProtection="1">
      <alignment horizontal="center" vertical="center" wrapText="1"/>
      <protection locked="0"/>
    </xf>
    <xf numFmtId="0" fontId="0" fillId="0" borderId="29" xfId="0" applyFill="1" applyBorder="1" applyAlignment="1">
      <alignment/>
    </xf>
    <xf numFmtId="0" fontId="2" fillId="0" borderId="0" xfId="0" applyFont="1" applyFill="1" applyBorder="1" applyAlignment="1">
      <alignment horizontal="left" vertical="center"/>
    </xf>
    <xf numFmtId="14" fontId="6" fillId="0" borderId="0" xfId="0" applyNumberFormat="1" applyFont="1" applyFill="1" applyBorder="1" applyAlignment="1">
      <alignment horizontal="center" vertical="center" shrinkToFit="1"/>
    </xf>
    <xf numFmtId="0" fontId="10" fillId="0" borderId="30" xfId="0" applyFont="1" applyFill="1" applyBorder="1" applyAlignment="1" applyProtection="1">
      <alignment horizontal="center" vertical="center" wrapText="1"/>
      <protection locked="0"/>
    </xf>
    <xf numFmtId="0" fontId="10" fillId="0" borderId="30" xfId="0" applyFont="1" applyFill="1" applyBorder="1" applyAlignment="1" applyProtection="1">
      <alignment vertical="center" wrapText="1"/>
      <protection locked="0"/>
    </xf>
    <xf numFmtId="0" fontId="6" fillId="0" borderId="15" xfId="0" applyFont="1" applyBorder="1" applyAlignment="1" applyProtection="1">
      <alignment horizontal="center" vertical="center" shrinkToFit="1"/>
      <protection locked="0"/>
    </xf>
    <xf numFmtId="191" fontId="8" fillId="0" borderId="15" xfId="0" applyNumberFormat="1" applyFont="1" applyBorder="1" applyAlignment="1">
      <alignment horizontal="center" vertical="center" shrinkToFit="1"/>
    </xf>
    <xf numFmtId="191" fontId="8" fillId="0" borderId="16" xfId="0" applyNumberFormat="1" applyFont="1" applyBorder="1" applyAlignment="1">
      <alignment horizontal="center" vertical="center" shrinkToFit="1"/>
    </xf>
    <xf numFmtId="191" fontId="8" fillId="0" borderId="71" xfId="0" applyNumberFormat="1" applyFont="1" applyBorder="1" applyAlignment="1">
      <alignment horizontal="center" vertical="center" shrinkToFit="1"/>
    </xf>
    <xf numFmtId="14" fontId="6" fillId="0" borderId="10" xfId="0" applyNumberFormat="1" applyFont="1" applyFill="1" applyBorder="1" applyAlignment="1" applyProtection="1">
      <alignment horizontal="center" vertical="center" shrinkToFit="1"/>
      <protection locked="0"/>
    </xf>
    <xf numFmtId="49" fontId="6" fillId="0" borderId="10" xfId="0" applyNumberFormat="1" applyFont="1" applyFill="1" applyBorder="1" applyAlignment="1">
      <alignment vertical="center" shrinkToFit="1"/>
    </xf>
    <xf numFmtId="0" fontId="6" fillId="0" borderId="26" xfId="0" applyFont="1"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44" xfId="0" applyBorder="1" applyAlignment="1">
      <alignment horizontal="center" vertical="center"/>
    </xf>
    <xf numFmtId="0" fontId="0" fillId="0" borderId="42" xfId="0" applyFill="1" applyBorder="1" applyAlignment="1">
      <alignment horizontal="center"/>
    </xf>
    <xf numFmtId="0" fontId="0" fillId="0" borderId="71" xfId="0" applyFont="1" applyBorder="1" applyAlignment="1">
      <alignment/>
    </xf>
    <xf numFmtId="0" fontId="9" fillId="27" borderId="11" xfId="0" applyFont="1" applyFill="1" applyBorder="1" applyAlignment="1">
      <alignment horizontal="center" vertical="center"/>
    </xf>
    <xf numFmtId="0" fontId="6" fillId="27" borderId="53" xfId="0" applyFont="1" applyFill="1" applyBorder="1" applyAlignment="1">
      <alignment horizontal="center" vertical="center"/>
    </xf>
    <xf numFmtId="0" fontId="6" fillId="27" borderId="10" xfId="0" applyFont="1" applyFill="1" applyBorder="1" applyAlignment="1" applyProtection="1">
      <alignment horizontal="center" vertical="center" wrapText="1"/>
      <protection locked="0"/>
    </xf>
    <xf numFmtId="0" fontId="10" fillId="27" borderId="10" xfId="0" applyFont="1" applyFill="1" applyBorder="1" applyAlignment="1">
      <alignment horizontal="center" vertical="center"/>
    </xf>
    <xf numFmtId="0" fontId="6" fillId="27" borderId="10" xfId="0" applyFont="1" applyFill="1" applyBorder="1" applyAlignment="1" applyProtection="1">
      <alignment vertical="center" wrapText="1"/>
      <protection locked="0"/>
    </xf>
    <xf numFmtId="0" fontId="9" fillId="27" borderId="10" xfId="0" applyFont="1" applyFill="1" applyBorder="1" applyAlignment="1">
      <alignment horizontal="left" vertical="center" wrapText="1"/>
    </xf>
    <xf numFmtId="191" fontId="6" fillId="27" borderId="10" xfId="0" applyNumberFormat="1" applyFont="1" applyFill="1" applyBorder="1" applyAlignment="1">
      <alignment horizontal="right" vertical="center" shrinkToFit="1"/>
    </xf>
    <xf numFmtId="203" fontId="6" fillId="27" borderId="10" xfId="0" applyNumberFormat="1" applyFont="1" applyFill="1" applyBorder="1" applyAlignment="1" applyProtection="1">
      <alignment horizontal="center" vertical="center" shrinkToFit="1"/>
      <protection locked="0"/>
    </xf>
    <xf numFmtId="0" fontId="6" fillId="27" borderId="10" xfId="0" applyFont="1" applyFill="1" applyBorder="1" applyAlignment="1">
      <alignment vertical="center" wrapText="1"/>
    </xf>
    <xf numFmtId="0" fontId="6" fillId="27" borderId="10" xfId="0" applyFont="1" applyFill="1" applyBorder="1" applyAlignment="1">
      <alignment horizontal="left" vertical="center" wrapText="1"/>
    </xf>
    <xf numFmtId="0" fontId="10" fillId="27" borderId="10" xfId="0" applyFont="1" applyFill="1" applyBorder="1" applyAlignment="1">
      <alignment horizontal="justify" vertical="center" wrapText="1"/>
    </xf>
    <xf numFmtId="0" fontId="0" fillId="0" borderId="29" xfId="0" applyFont="1" applyBorder="1" applyAlignment="1">
      <alignment/>
    </xf>
    <xf numFmtId="191" fontId="1" fillId="0" borderId="0" xfId="0" applyNumberFormat="1" applyFont="1" applyBorder="1" applyAlignment="1">
      <alignment shrinkToFit="1"/>
    </xf>
    <xf numFmtId="190" fontId="6" fillId="0" borderId="0" xfId="0" applyNumberFormat="1" applyFont="1" applyBorder="1" applyAlignment="1" applyProtection="1">
      <alignment horizontal="left" vertical="center" wrapText="1"/>
      <protection locked="0"/>
    </xf>
    <xf numFmtId="1" fontId="6" fillId="0" borderId="11" xfId="0" applyNumberFormat="1" applyFont="1" applyBorder="1" applyAlignment="1" quotePrefix="1">
      <alignment horizontal="center" vertical="center" shrinkToFit="1"/>
    </xf>
    <xf numFmtId="191" fontId="6" fillId="0" borderId="11" xfId="0" applyNumberFormat="1" applyFont="1" applyBorder="1" applyAlignment="1">
      <alignment vertical="center" wrapText="1" shrinkToFit="1"/>
    </xf>
    <xf numFmtId="4" fontId="6" fillId="0" borderId="11" xfId="0" applyNumberFormat="1" applyFont="1" applyBorder="1" applyAlignment="1">
      <alignment horizontal="center" vertical="center" wrapText="1"/>
    </xf>
    <xf numFmtId="0" fontId="6" fillId="0" borderId="11" xfId="58" applyFont="1" applyFill="1" applyBorder="1" applyAlignment="1">
      <alignment horizontal="center" vertical="center" wrapText="1"/>
      <protection/>
    </xf>
    <xf numFmtId="0" fontId="6" fillId="0" borderId="19" xfId="0" applyFont="1" applyBorder="1" applyAlignment="1">
      <alignment horizontal="left" vertical="center" wrapText="1"/>
    </xf>
    <xf numFmtId="191" fontId="6" fillId="0" borderId="19" xfId="42" applyNumberFormat="1" applyFont="1" applyBorder="1" applyAlignment="1">
      <alignment horizontal="right" vertical="center" shrinkToFit="1"/>
    </xf>
    <xf numFmtId="0" fontId="10" fillId="0" borderId="19" xfId="0" applyFont="1" applyBorder="1" applyAlignment="1">
      <alignment horizontal="left" vertical="center" wrapText="1"/>
    </xf>
    <xf numFmtId="0" fontId="0" fillId="0" borderId="72" xfId="0" applyBorder="1" applyAlignment="1">
      <alignment/>
    </xf>
    <xf numFmtId="0" fontId="6" fillId="0" borderId="73" xfId="0" applyFont="1" applyBorder="1" applyAlignment="1">
      <alignment/>
    </xf>
    <xf numFmtId="0" fontId="0" fillId="0" borderId="73" xfId="0" applyBorder="1" applyAlignment="1">
      <alignment/>
    </xf>
    <xf numFmtId="0" fontId="0" fillId="0" borderId="73" xfId="0" applyFont="1" applyBorder="1" applyAlignment="1">
      <alignment/>
    </xf>
    <xf numFmtId="191" fontId="1" fillId="0" borderId="73" xfId="0" applyNumberFormat="1" applyFont="1" applyBorder="1" applyAlignment="1">
      <alignment/>
    </xf>
    <xf numFmtId="0" fontId="0" fillId="0" borderId="73" xfId="0" applyBorder="1" applyAlignment="1">
      <alignment horizontal="center"/>
    </xf>
    <xf numFmtId="14" fontId="0" fillId="0" borderId="73" xfId="0" applyNumberFormat="1" applyBorder="1" applyAlignment="1">
      <alignment horizontal="center" vertical="center"/>
    </xf>
    <xf numFmtId="0" fontId="10" fillId="0" borderId="73" xfId="0" applyFont="1" applyBorder="1" applyAlignment="1">
      <alignment/>
    </xf>
    <xf numFmtId="0" fontId="10" fillId="0" borderId="74" xfId="0" applyFont="1" applyBorder="1" applyAlignment="1">
      <alignment/>
    </xf>
    <xf numFmtId="0" fontId="7" fillId="0" borderId="19" xfId="0" applyFont="1" applyBorder="1" applyAlignment="1">
      <alignment horizontal="center" vertical="center"/>
    </xf>
    <xf numFmtId="0" fontId="9" fillId="0" borderId="59" xfId="0" applyFont="1" applyFill="1" applyBorder="1" applyAlignment="1">
      <alignment horizontal="left" vertical="center" wrapText="1" shrinkToFit="1"/>
    </xf>
    <xf numFmtId="0" fontId="6" fillId="27" borderId="11" xfId="0" applyFont="1" applyFill="1" applyBorder="1" applyAlignment="1">
      <alignment horizontal="center" vertical="center"/>
    </xf>
    <xf numFmtId="0" fontId="6" fillId="27" borderId="11" xfId="0" applyFont="1" applyFill="1" applyBorder="1" applyAlignment="1">
      <alignment horizontal="center" vertical="center" shrinkToFit="1"/>
    </xf>
    <xf numFmtId="0" fontId="10" fillId="27" borderId="11" xfId="0" applyFont="1" applyFill="1" applyBorder="1" applyAlignment="1">
      <alignment horizontal="center" vertical="center"/>
    </xf>
    <xf numFmtId="191" fontId="6" fillId="27" borderId="11" xfId="0" applyNumberFormat="1" applyFont="1" applyFill="1" applyBorder="1" applyAlignment="1">
      <alignment vertical="center" shrinkToFit="1"/>
    </xf>
    <xf numFmtId="203" fontId="6" fillId="27" borderId="11" xfId="0" applyNumberFormat="1" applyFont="1" applyFill="1" applyBorder="1" applyAlignment="1">
      <alignment horizontal="center" vertical="center" shrinkToFit="1"/>
    </xf>
    <xf numFmtId="0" fontId="6" fillId="27" borderId="11" xfId="0" applyFont="1" applyFill="1" applyBorder="1" applyAlignment="1">
      <alignment vertical="center"/>
    </xf>
    <xf numFmtId="0" fontId="10" fillId="27" borderId="11" xfId="0" applyFont="1" applyFill="1" applyBorder="1" applyAlignment="1">
      <alignment vertical="center" wrapText="1"/>
    </xf>
    <xf numFmtId="0" fontId="10" fillId="0" borderId="10" xfId="0" applyFont="1" applyFill="1" applyBorder="1" applyAlignment="1">
      <alignment horizontal="left" vertical="center" wrapText="1" readingOrder="1"/>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46" fillId="0" borderId="78" xfId="0" applyFont="1" applyBorder="1" applyAlignment="1">
      <alignment horizontal="center" vertical="center"/>
    </xf>
    <xf numFmtId="0" fontId="46" fillId="0" borderId="0" xfId="0" applyFont="1" applyBorder="1" applyAlignment="1">
      <alignment horizontal="center" vertical="center"/>
    </xf>
    <xf numFmtId="0" fontId="46" fillId="0" borderId="79" xfId="0" applyFont="1" applyBorder="1" applyAlignment="1">
      <alignment horizontal="center" vertical="center"/>
    </xf>
    <xf numFmtId="0" fontId="38" fillId="0" borderId="78" xfId="0" applyFont="1" applyBorder="1" applyAlignment="1">
      <alignment horizontal="center" vertical="center"/>
    </xf>
    <xf numFmtId="0" fontId="38" fillId="0" borderId="0" xfId="0" applyFont="1" applyBorder="1" applyAlignment="1">
      <alignment horizontal="center" vertical="center"/>
    </xf>
    <xf numFmtId="0" fontId="38" fillId="0" borderId="79" xfId="0" applyFont="1" applyBorder="1" applyAlignment="1">
      <alignment horizontal="center" vertical="center"/>
    </xf>
    <xf numFmtId="0" fontId="1" fillId="0" borderId="60" xfId="0" applyFont="1" applyFill="1" applyBorder="1" applyAlignment="1">
      <alignment horizontal="center" vertical="center"/>
    </xf>
    <xf numFmtId="0" fontId="1" fillId="0" borderId="10" xfId="0" applyFont="1" applyBorder="1" applyAlignment="1">
      <alignment horizontal="center"/>
    </xf>
    <xf numFmtId="0" fontId="1"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1" fillId="0" borderId="72" xfId="0" applyFont="1" applyBorder="1" applyAlignment="1">
      <alignment horizontal="center"/>
    </xf>
    <xf numFmtId="0" fontId="1" fillId="0" borderId="74"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 fillId="0" borderId="60" xfId="0" applyFont="1" applyBorder="1" applyAlignment="1">
      <alignment horizontal="center"/>
    </xf>
    <xf numFmtId="0" fontId="1" fillId="0" borderId="23" xfId="0" applyFont="1" applyBorder="1" applyAlignment="1">
      <alignment horizontal="left" vertical="center"/>
    </xf>
    <xf numFmtId="0" fontId="1" fillId="0" borderId="20" xfId="0" applyFont="1" applyBorder="1" applyAlignment="1">
      <alignment horizontal="left" vertical="center"/>
    </xf>
    <xf numFmtId="0" fontId="0" fillId="0" borderId="62" xfId="0" applyFont="1" applyBorder="1" applyAlignment="1">
      <alignment horizontal="left" vertical="center"/>
    </xf>
    <xf numFmtId="0" fontId="0" fillId="0" borderId="10" xfId="0" applyFont="1" applyBorder="1" applyAlignment="1">
      <alignment/>
    </xf>
    <xf numFmtId="0" fontId="0" fillId="0" borderId="10" xfId="0" applyFont="1" applyBorder="1" applyAlignment="1">
      <alignment horizontal="center"/>
    </xf>
    <xf numFmtId="0" fontId="1" fillId="0" borderId="60" xfId="0" applyFont="1" applyFill="1" applyBorder="1" applyAlignment="1">
      <alignment horizontal="center" vertical="center" shrinkToFit="1"/>
    </xf>
    <xf numFmtId="0" fontId="0" fillId="0" borderId="60" xfId="0" applyFont="1" applyFill="1" applyBorder="1" applyAlignment="1">
      <alignment vertical="center"/>
    </xf>
    <xf numFmtId="0" fontId="0" fillId="0" borderId="60" xfId="0" applyFont="1" applyFill="1" applyBorder="1" applyAlignment="1">
      <alignment horizontal="center" vertical="center"/>
    </xf>
    <xf numFmtId="0" fontId="1" fillId="0" borderId="10" xfId="0" applyFont="1" applyBorder="1" applyAlignment="1">
      <alignment horizontal="center" vertical="center"/>
    </xf>
    <xf numFmtId="0" fontId="1" fillId="0" borderId="80" xfId="0" applyFont="1" applyBorder="1" applyAlignment="1">
      <alignment horizontal="center" vertical="center"/>
    </xf>
    <xf numFmtId="0" fontId="0" fillId="0" borderId="22" xfId="0" applyFont="1" applyBorder="1" applyAlignment="1">
      <alignment horizontal="center" vertical="center"/>
    </xf>
    <xf numFmtId="0" fontId="1" fillId="0" borderId="12" xfId="0" applyFont="1" applyBorder="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vertical="top"/>
    </xf>
    <xf numFmtId="0" fontId="1" fillId="0" borderId="0" xfId="0" applyFont="1" applyAlignment="1">
      <alignment horizontal="center" vertical="center"/>
    </xf>
    <xf numFmtId="0" fontId="1" fillId="0" borderId="0" xfId="0" applyFont="1" applyBorder="1" applyAlignment="1">
      <alignment horizontal="center" vertical="center"/>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 fillId="0" borderId="32" xfId="0" applyFont="1" applyBorder="1" applyAlignment="1">
      <alignment horizontal="left"/>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6" fillId="0" borderId="11" xfId="0" applyFont="1" applyBorder="1" applyAlignment="1">
      <alignment/>
    </xf>
    <xf numFmtId="0" fontId="3" fillId="0" borderId="1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37" xfId="0" applyFont="1" applyBorder="1" applyAlignment="1">
      <alignment vertical="center" shrinkToFit="1"/>
    </xf>
    <xf numFmtId="0" fontId="6" fillId="0" borderId="35" xfId="0" applyFont="1" applyBorder="1" applyAlignment="1">
      <alignment vertical="center" shrinkToFit="1"/>
    </xf>
    <xf numFmtId="0" fontId="6" fillId="0" borderId="11" xfId="0" applyFont="1" applyBorder="1" applyAlignment="1">
      <alignment horizontal="center" vertical="center" wrapText="1"/>
    </xf>
    <xf numFmtId="0" fontId="6" fillId="0" borderId="11" xfId="0" applyFont="1" applyBorder="1" applyAlignment="1">
      <alignment vertical="center"/>
    </xf>
    <xf numFmtId="0" fontId="6" fillId="0" borderId="19" xfId="0" applyFont="1" applyBorder="1" applyAlignment="1">
      <alignment horizontal="center" vertical="center" wrapText="1"/>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39" fillId="0" borderId="19"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5"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6" fillId="0" borderId="11" xfId="0" applyFont="1" applyFill="1" applyBorder="1" applyAlignment="1">
      <alignment/>
    </xf>
    <xf numFmtId="0" fontId="3" fillId="0" borderId="2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10" xfId="0" applyFont="1" applyFill="1" applyBorder="1" applyAlignment="1">
      <alignment vertical="center" shrinkToFit="1"/>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37" xfId="0" applyFont="1" applyBorder="1" applyAlignment="1">
      <alignment vertical="center" wrapText="1"/>
    </xf>
    <xf numFmtId="0" fontId="6" fillId="0" borderId="35" xfId="0" applyFont="1" applyBorder="1" applyAlignment="1">
      <alignment vertical="center" wrapText="1"/>
    </xf>
    <xf numFmtId="0" fontId="2" fillId="0" borderId="32" xfId="0" applyFont="1" applyBorder="1" applyAlignment="1">
      <alignment horizontal="left" vertical="center"/>
    </xf>
    <xf numFmtId="0" fontId="6" fillId="0" borderId="19" xfId="0" applyFont="1" applyBorder="1" applyAlignment="1">
      <alignment vertical="center"/>
    </xf>
    <xf numFmtId="0" fontId="10" fillId="0" borderId="19" xfId="0" applyFont="1" applyBorder="1" applyAlignment="1">
      <alignment vertical="center"/>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37"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7" xfId="0" applyFont="1" applyFill="1" applyBorder="1" applyAlignment="1">
      <alignment vertical="center" wrapText="1"/>
    </xf>
    <xf numFmtId="0" fontId="6" fillId="0" borderId="35" xfId="0" applyFont="1" applyFill="1" applyBorder="1" applyAlignment="1">
      <alignment vertical="center" wrapText="1"/>
    </xf>
    <xf numFmtId="0" fontId="39" fillId="0" borderId="19"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6" fillId="0" borderId="19"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19" xfId="0" applyFont="1" applyBorder="1" applyAlignment="1">
      <alignment horizontal="left" vertical="center" wrapText="1"/>
    </xf>
    <xf numFmtId="0" fontId="6" fillId="0" borderId="52" xfId="0" applyFont="1" applyBorder="1" applyAlignment="1">
      <alignment horizontal="left" vertical="center" wrapText="1"/>
    </xf>
    <xf numFmtId="203" fontId="6" fillId="0" borderId="19" xfId="0" applyNumberFormat="1" applyFont="1" applyBorder="1" applyAlignment="1">
      <alignment horizontal="center" vertical="center" wrapText="1"/>
    </xf>
    <xf numFmtId="203" fontId="6" fillId="0" borderId="52" xfId="0" applyNumberFormat="1" applyFont="1" applyBorder="1" applyAlignment="1">
      <alignment horizontal="center" vertical="center" wrapText="1"/>
    </xf>
    <xf numFmtId="0" fontId="0" fillId="0" borderId="73" xfId="0" applyBorder="1" applyAlignment="1">
      <alignment vertical="center"/>
    </xf>
    <xf numFmtId="0" fontId="0" fillId="0" borderId="74" xfId="0" applyBorder="1" applyAlignment="1">
      <alignment vertical="center"/>
    </xf>
    <xf numFmtId="0" fontId="6" fillId="0" borderId="19" xfId="0" applyFont="1" applyBorder="1" applyAlignment="1">
      <alignment vertical="center" wrapText="1"/>
    </xf>
    <xf numFmtId="0" fontId="6" fillId="0" borderId="52" xfId="0" applyFont="1" applyBorder="1" applyAlignment="1">
      <alignment vertical="center" wrapText="1"/>
    </xf>
    <xf numFmtId="0" fontId="0" fillId="0" borderId="0" xfId="0" applyFont="1" applyAlignment="1">
      <alignment horizontal="center"/>
    </xf>
    <xf numFmtId="191" fontId="6" fillId="0" borderId="19" xfId="0" applyNumberFormat="1" applyFont="1" applyBorder="1" applyAlignment="1">
      <alignment vertical="center" shrinkToFit="1"/>
    </xf>
    <xf numFmtId="0" fontId="0" fillId="0" borderId="37" xfId="0" applyBorder="1" applyAlignment="1">
      <alignment/>
    </xf>
    <xf numFmtId="0" fontId="10" fillId="0" borderId="19" xfId="0" applyFont="1" applyBorder="1" applyAlignment="1">
      <alignment horizontal="center" vertical="center"/>
    </xf>
    <xf numFmtId="0" fontId="10" fillId="0" borderId="37" xfId="0" applyFont="1" applyBorder="1" applyAlignment="1">
      <alignment horizontal="center" vertical="center"/>
    </xf>
    <xf numFmtId="0" fontId="6" fillId="0" borderId="11" xfId="0" applyFont="1" applyBorder="1" applyAlignment="1">
      <alignment vertical="center" wrapText="1"/>
    </xf>
    <xf numFmtId="0" fontId="0" fillId="0" borderId="11" xfId="0" applyBorder="1" applyAlignment="1">
      <alignment/>
    </xf>
    <xf numFmtId="0" fontId="6" fillId="0" borderId="52" xfId="0" applyFont="1" applyBorder="1" applyAlignment="1">
      <alignment horizontal="center" vertical="center" wrapText="1"/>
    </xf>
    <xf numFmtId="0" fontId="0" fillId="0" borderId="37" xfId="0" applyBorder="1" applyAlignment="1">
      <alignment vertical="center"/>
    </xf>
    <xf numFmtId="203" fontId="6" fillId="0" borderId="37" xfId="0" applyNumberFormat="1" applyFont="1" applyBorder="1" applyAlignment="1">
      <alignment horizontal="center" vertical="center" wrapText="1"/>
    </xf>
    <xf numFmtId="203" fontId="0" fillId="0" borderId="37" xfId="0" applyNumberFormat="1" applyBorder="1" applyAlignment="1">
      <alignment/>
    </xf>
    <xf numFmtId="0" fontId="9" fillId="0" borderId="11" xfId="0" applyFont="1" applyBorder="1" applyAlignment="1">
      <alignment horizontal="center" vertical="center" wrapText="1"/>
    </xf>
    <xf numFmtId="0" fontId="9" fillId="0" borderId="11" xfId="0" applyFont="1" applyBorder="1" applyAlignment="1">
      <alignment/>
    </xf>
    <xf numFmtId="0" fontId="6" fillId="0" borderId="37" xfId="0" applyFont="1" applyBorder="1" applyAlignment="1">
      <alignment horizontal="left" vertical="center" wrapText="1"/>
    </xf>
    <xf numFmtId="0" fontId="0" fillId="0" borderId="37" xfId="0" applyBorder="1" applyAlignment="1">
      <alignment horizontal="left"/>
    </xf>
    <xf numFmtId="0" fontId="0" fillId="0" borderId="35" xfId="0" applyBorder="1" applyAlignment="1">
      <alignment horizontal="left"/>
    </xf>
    <xf numFmtId="203" fontId="6" fillId="0" borderId="11" xfId="0" applyNumberFormat="1" applyFont="1" applyBorder="1" applyAlignment="1">
      <alignment horizontal="center" vertical="center" wrapText="1"/>
    </xf>
    <xf numFmtId="203" fontId="0" fillId="0" borderId="11" xfId="0" applyNumberFormat="1" applyBorder="1" applyAlignment="1">
      <alignment/>
    </xf>
    <xf numFmtId="0" fontId="0" fillId="0" borderId="19" xfId="0" applyFont="1" applyBorder="1" applyAlignment="1">
      <alignment vertical="center"/>
    </xf>
    <xf numFmtId="0" fontId="0" fillId="0" borderId="37" xfId="0" applyFont="1" applyBorder="1" applyAlignment="1">
      <alignment vertical="center"/>
    </xf>
    <xf numFmtId="0" fontId="0" fillId="0" borderId="35" xfId="0" applyBorder="1" applyAlignment="1">
      <alignment vertical="center"/>
    </xf>
    <xf numFmtId="0" fontId="0" fillId="0"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ill="1" applyBorder="1" applyAlignment="1">
      <alignment horizontal="center" vertical="center"/>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5" xfId="0" applyBorder="1" applyAlignment="1">
      <alignment horizontal="center" vertical="center" wrapText="1"/>
    </xf>
    <xf numFmtId="0" fontId="0" fillId="0" borderId="1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38" xfId="0" applyFill="1" applyBorder="1" applyAlignment="1">
      <alignment horizontal="center" vertical="center"/>
    </xf>
    <xf numFmtId="0" fontId="0" fillId="0" borderId="59" xfId="0" applyFill="1" applyBorder="1" applyAlignment="1">
      <alignment horizontal="center" vertical="center"/>
    </xf>
    <xf numFmtId="0" fontId="0" fillId="0" borderId="37" xfId="0"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wrapText="1"/>
    </xf>
    <xf numFmtId="0" fontId="0" fillId="0" borderId="35"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2:L18"/>
  <sheetViews>
    <sheetView zoomScalePageLayoutView="0" workbookViewId="0" topLeftCell="A10">
      <selection activeCell="G50" sqref="G50"/>
    </sheetView>
  </sheetViews>
  <sheetFormatPr defaultColWidth="9.140625" defaultRowHeight="12.75"/>
  <cols>
    <col min="1" max="1" width="23.8515625" style="0" customWidth="1"/>
    <col min="2" max="2" width="16.28125" style="0" customWidth="1"/>
  </cols>
  <sheetData>
    <row r="11" ht="13.5" thickBot="1"/>
    <row r="12" spans="2:11" ht="12.75">
      <c r="B12" s="1117"/>
      <c r="C12" s="1118"/>
      <c r="D12" s="1118"/>
      <c r="E12" s="1118"/>
      <c r="F12" s="1118"/>
      <c r="G12" s="1118"/>
      <c r="H12" s="1118"/>
      <c r="I12" s="1118"/>
      <c r="J12" s="1118"/>
      <c r="K12" s="1119"/>
    </row>
    <row r="13" spans="2:11" ht="20.25">
      <c r="B13" s="1120" t="s">
        <v>3058</v>
      </c>
      <c r="C13" s="1121"/>
      <c r="D13" s="1121"/>
      <c r="E13" s="1121"/>
      <c r="F13" s="1121"/>
      <c r="G13" s="1121"/>
      <c r="H13" s="1121"/>
      <c r="I13" s="1121"/>
      <c r="J13" s="1121"/>
      <c r="K13" s="1122"/>
    </row>
    <row r="14" spans="2:11" ht="20.25">
      <c r="B14" s="1120" t="s">
        <v>3059</v>
      </c>
      <c r="C14" s="1121"/>
      <c r="D14" s="1121"/>
      <c r="E14" s="1121"/>
      <c r="F14" s="1121"/>
      <c r="G14" s="1121"/>
      <c r="H14" s="1121"/>
      <c r="I14" s="1121"/>
      <c r="J14" s="1121"/>
      <c r="K14" s="1122"/>
    </row>
    <row r="15" spans="2:12" ht="17.25" customHeight="1">
      <c r="B15" s="1123" t="str">
        <f>Summary!A3</f>
        <v>MINES AND GEOSCIENCES BUREAU REGIONAL OFFICE NO. VII</v>
      </c>
      <c r="C15" s="1124"/>
      <c r="D15" s="1124"/>
      <c r="E15" s="1124"/>
      <c r="F15" s="1124"/>
      <c r="G15" s="1124"/>
      <c r="H15" s="1124"/>
      <c r="I15" s="1124"/>
      <c r="J15" s="1124"/>
      <c r="K15" s="1125"/>
      <c r="L15" s="396"/>
    </row>
    <row r="16" spans="2:12" ht="20.25">
      <c r="B16" s="1120" t="s">
        <v>1501</v>
      </c>
      <c r="C16" s="1121"/>
      <c r="D16" s="1121"/>
      <c r="E16" s="1121"/>
      <c r="F16" s="1121"/>
      <c r="G16" s="1121"/>
      <c r="H16" s="1121"/>
      <c r="I16" s="1121"/>
      <c r="J16" s="1121"/>
      <c r="K16" s="1122"/>
      <c r="L16" s="396"/>
    </row>
    <row r="17" spans="2:12" ht="17.25" customHeight="1">
      <c r="B17" s="1123" t="s">
        <v>4089</v>
      </c>
      <c r="C17" s="1124"/>
      <c r="D17" s="1124"/>
      <c r="E17" s="1124"/>
      <c r="F17" s="1124"/>
      <c r="G17" s="1124"/>
      <c r="H17" s="1124"/>
      <c r="I17" s="1124"/>
      <c r="J17" s="1124"/>
      <c r="K17" s="1125"/>
      <c r="L17" s="396"/>
    </row>
    <row r="18" spans="2:11" ht="13.5" thickBot="1">
      <c r="B18" s="867"/>
      <c r="C18" s="868"/>
      <c r="D18" s="868"/>
      <c r="E18" s="868"/>
      <c r="F18" s="868"/>
      <c r="G18" s="868"/>
      <c r="H18" s="868"/>
      <c r="I18" s="868"/>
      <c r="J18" s="868"/>
      <c r="K18" s="869"/>
    </row>
  </sheetData>
  <sheetProtection/>
  <mergeCells count="6">
    <mergeCell ref="B12:K12"/>
    <mergeCell ref="B13:K13"/>
    <mergeCell ref="B14:K14"/>
    <mergeCell ref="B16:K16"/>
    <mergeCell ref="B15:K15"/>
    <mergeCell ref="B17:K17"/>
  </mergeCells>
  <printOptions/>
  <pageMargins left="0.7" right="0.7" top="0.75" bottom="0.75" header="0.3" footer="0.3"/>
  <pageSetup horizontalDpi="300" verticalDpi="300" orientation="landscape" paperSize="202" r:id="rId1"/>
</worksheet>
</file>

<file path=xl/worksheets/sheet10.xml><?xml version="1.0" encoding="utf-8"?>
<worksheet xmlns="http://schemas.openxmlformats.org/spreadsheetml/2006/main" xmlns:r="http://schemas.openxmlformats.org/officeDocument/2006/relationships">
  <dimension ref="A1:M348"/>
  <sheetViews>
    <sheetView zoomScalePageLayoutView="0" workbookViewId="0" topLeftCell="A1">
      <selection activeCell="R32" sqref="R32"/>
    </sheetView>
  </sheetViews>
  <sheetFormatPr defaultColWidth="9.140625" defaultRowHeight="12.75"/>
  <cols>
    <col min="1" max="1" width="3.7109375" style="0" customWidth="1"/>
    <col min="2" max="2" width="26.8515625" style="0" customWidth="1"/>
    <col min="3" max="3" width="50.57421875" style="0" customWidth="1"/>
    <col min="4" max="4" width="44.00390625" style="0" customWidth="1"/>
    <col min="5" max="5" width="12.421875" style="0" customWidth="1"/>
    <col min="6" max="7" width="12.421875" style="269" customWidth="1"/>
    <col min="8" max="8" width="11.7109375" style="468" hidden="1" customWidth="1"/>
    <col min="9" max="10" width="13.140625" style="468" hidden="1" customWidth="1"/>
    <col min="11" max="11" width="15.28125" style="468" hidden="1" customWidth="1"/>
    <col min="12" max="12" width="31.421875" style="1034" customWidth="1"/>
    <col min="13" max="20" width="4.140625" style="0" customWidth="1"/>
  </cols>
  <sheetData>
    <row r="1" ht="12.75">
      <c r="A1" t="str">
        <f>Summary!A1</f>
        <v>Republic of the Philippines</v>
      </c>
    </row>
    <row r="2" ht="12.75">
      <c r="A2" t="str">
        <f>Summary!A2</f>
        <v>Department of Environment and Natural Resources</v>
      </c>
    </row>
    <row r="3" ht="12.75">
      <c r="A3" s="3" t="str">
        <f>Summary!A3</f>
        <v>MINES AND GEOSCIENCES BUREAU REGIONAL OFFICE NO. VII</v>
      </c>
    </row>
    <row r="4" spans="1:11" ht="12.75">
      <c r="A4" s="6" t="s">
        <v>2556</v>
      </c>
      <c r="B4" s="9"/>
      <c r="C4" s="9"/>
      <c r="D4" s="9"/>
      <c r="E4" s="9"/>
      <c r="F4" s="884"/>
      <c r="G4" s="884"/>
      <c r="H4" s="970"/>
      <c r="I4" s="970"/>
      <c r="J4" s="970"/>
      <c r="K4" s="970"/>
    </row>
    <row r="5" spans="1:11" ht="12.75">
      <c r="A5" s="3" t="str">
        <f>Summary!A5</f>
        <v>FOR THE MONTH OF NOVEMBER 2021</v>
      </c>
      <c r="B5" s="9"/>
      <c r="C5" s="9"/>
      <c r="D5" s="9"/>
      <c r="E5" s="9"/>
      <c r="F5" s="884"/>
      <c r="G5" s="884"/>
      <c r="H5" s="970"/>
      <c r="I5" s="970"/>
      <c r="J5" s="970"/>
      <c r="K5" s="970"/>
    </row>
    <row r="6" spans="1:11" ht="12.75">
      <c r="A6" s="6"/>
      <c r="B6" s="9"/>
      <c r="C6" s="9"/>
      <c r="D6" s="9"/>
      <c r="E6" s="9"/>
      <c r="F6" s="884"/>
      <c r="G6" s="884"/>
      <c r="H6" s="970"/>
      <c r="I6" s="970"/>
      <c r="J6" s="970"/>
      <c r="K6" s="970"/>
    </row>
    <row r="7" spans="1:11" ht="12.75">
      <c r="A7" s="6"/>
      <c r="B7" s="9"/>
      <c r="C7" s="9"/>
      <c r="D7" s="9"/>
      <c r="E7" s="9"/>
      <c r="F7" s="884"/>
      <c r="G7" s="884"/>
      <c r="H7" s="970"/>
      <c r="I7" s="970"/>
      <c r="J7" s="970"/>
      <c r="K7" s="970"/>
    </row>
    <row r="8" spans="1:11" ht="15.75">
      <c r="A8" s="931" t="s">
        <v>3600</v>
      </c>
      <c r="B8" s="9"/>
      <c r="C8" s="9"/>
      <c r="D8" s="9"/>
      <c r="E8" s="9"/>
      <c r="F8" s="884"/>
      <c r="G8" s="884"/>
      <c r="H8" s="970"/>
      <c r="I8" s="970"/>
      <c r="J8" s="970"/>
      <c r="K8" s="970"/>
    </row>
    <row r="9" spans="1:12" ht="12.75" customHeight="1">
      <c r="A9" s="1213" t="s">
        <v>1474</v>
      </c>
      <c r="B9" s="1264" t="s">
        <v>1668</v>
      </c>
      <c r="C9" s="1264" t="s">
        <v>279</v>
      </c>
      <c r="D9" s="1264" t="s">
        <v>1767</v>
      </c>
      <c r="E9" s="1264" t="s">
        <v>1562</v>
      </c>
      <c r="F9" s="1172" t="s">
        <v>220</v>
      </c>
      <c r="G9" s="1172" t="s">
        <v>824</v>
      </c>
      <c r="H9" s="1261" t="s">
        <v>665</v>
      </c>
      <c r="I9" s="1270"/>
      <c r="J9" s="1271"/>
      <c r="K9" s="1258" t="s">
        <v>477</v>
      </c>
      <c r="L9" s="1255" t="s">
        <v>3872</v>
      </c>
    </row>
    <row r="10" spans="1:12" ht="12.75">
      <c r="A10" s="1214"/>
      <c r="B10" s="1265"/>
      <c r="C10" s="1265"/>
      <c r="D10" s="1265"/>
      <c r="E10" s="1265"/>
      <c r="F10" s="1208"/>
      <c r="G10" s="1208"/>
      <c r="H10" s="1258" t="s">
        <v>348</v>
      </c>
      <c r="I10" s="1258" t="s">
        <v>539</v>
      </c>
      <c r="J10" s="1258" t="s">
        <v>200</v>
      </c>
      <c r="K10" s="1259"/>
      <c r="L10" s="1256"/>
    </row>
    <row r="11" spans="1:12" ht="12.75">
      <c r="A11" s="1214"/>
      <c r="B11" s="1265"/>
      <c r="C11" s="1265"/>
      <c r="D11" s="1265"/>
      <c r="E11" s="1265"/>
      <c r="F11" s="1208"/>
      <c r="G11" s="1208"/>
      <c r="H11" s="1272"/>
      <c r="I11" s="1259"/>
      <c r="J11" s="1259"/>
      <c r="K11" s="1259"/>
      <c r="L11" s="1256"/>
    </row>
    <row r="12" spans="1:12" ht="12.75">
      <c r="A12" s="1263"/>
      <c r="B12" s="1263"/>
      <c r="C12" s="1263"/>
      <c r="D12" s="1263"/>
      <c r="E12" s="1263"/>
      <c r="F12" s="1263"/>
      <c r="G12" s="1263"/>
      <c r="H12" s="1260"/>
      <c r="I12" s="1260"/>
      <c r="J12" s="1260"/>
      <c r="K12" s="1260"/>
      <c r="L12" s="1257"/>
    </row>
    <row r="13" spans="1:12" ht="15">
      <c r="A13" s="93" t="s">
        <v>3602</v>
      </c>
      <c r="B13" s="58"/>
      <c r="C13" s="58"/>
      <c r="D13" s="58"/>
      <c r="E13" s="58"/>
      <c r="F13" s="874"/>
      <c r="G13" s="874"/>
      <c r="H13" s="971"/>
      <c r="I13" s="971"/>
      <c r="J13" s="971"/>
      <c r="K13" s="971"/>
      <c r="L13" s="1033"/>
    </row>
    <row r="14" spans="1:12" ht="14.25" customHeight="1">
      <c r="A14" s="93" t="s">
        <v>206</v>
      </c>
      <c r="B14" s="58"/>
      <c r="C14" s="58"/>
      <c r="D14" s="58"/>
      <c r="E14" s="58"/>
      <c r="F14" s="874"/>
      <c r="G14" s="874"/>
      <c r="H14" s="971"/>
      <c r="I14" s="971"/>
      <c r="J14" s="971"/>
      <c r="K14" s="971"/>
      <c r="L14" s="1033"/>
    </row>
    <row r="15" spans="1:12" ht="12.75">
      <c r="A15" s="39">
        <v>1</v>
      </c>
      <c r="B15" s="963" t="s">
        <v>3886</v>
      </c>
      <c r="C15" s="11" t="s">
        <v>3757</v>
      </c>
      <c r="D15" s="11" t="s">
        <v>3758</v>
      </c>
      <c r="E15" s="263">
        <v>43868</v>
      </c>
      <c r="F15" s="263"/>
      <c r="G15" s="263"/>
      <c r="H15" s="40"/>
      <c r="I15" s="40"/>
      <c r="J15" s="40"/>
      <c r="K15" s="202"/>
      <c r="L15" s="11"/>
    </row>
    <row r="16" spans="1:12" ht="12.75">
      <c r="A16" s="39">
        <v>2</v>
      </c>
      <c r="B16" s="26" t="s">
        <v>3888</v>
      </c>
      <c r="C16" s="11" t="s">
        <v>3761</v>
      </c>
      <c r="D16" s="11" t="s">
        <v>3623</v>
      </c>
      <c r="E16" s="263">
        <v>43885</v>
      </c>
      <c r="F16" s="263"/>
      <c r="G16" s="263"/>
      <c r="H16" s="958"/>
      <c r="I16" s="958"/>
      <c r="J16" s="958"/>
      <c r="K16" s="202"/>
      <c r="L16" s="23" t="s">
        <v>3860</v>
      </c>
    </row>
    <row r="17" spans="1:12" ht="12.75">
      <c r="A17" s="39">
        <v>3</v>
      </c>
      <c r="B17" s="963" t="s">
        <v>3885</v>
      </c>
      <c r="C17" s="11" t="s">
        <v>3762</v>
      </c>
      <c r="D17" s="11" t="s">
        <v>3763</v>
      </c>
      <c r="E17" s="263">
        <v>43916</v>
      </c>
      <c r="F17" s="263"/>
      <c r="G17" s="263"/>
      <c r="H17" s="40"/>
      <c r="I17" s="40"/>
      <c r="J17" s="40"/>
      <c r="K17" s="202"/>
      <c r="L17" s="11" t="s">
        <v>3822</v>
      </c>
    </row>
    <row r="18" spans="1:12" ht="24">
      <c r="A18" s="39">
        <v>4</v>
      </c>
      <c r="B18" s="26" t="s">
        <v>3895</v>
      </c>
      <c r="C18" s="11" t="s">
        <v>3896</v>
      </c>
      <c r="D18" s="11" t="s">
        <v>3897</v>
      </c>
      <c r="E18" s="263">
        <v>44230</v>
      </c>
      <c r="F18" s="263"/>
      <c r="G18" s="263"/>
      <c r="H18" s="956"/>
      <c r="I18" s="45"/>
      <c r="J18" s="954"/>
      <c r="K18" s="202"/>
      <c r="L18" s="11" t="s">
        <v>3908</v>
      </c>
    </row>
    <row r="19" spans="1:12" ht="12.75">
      <c r="A19" s="39">
        <v>7</v>
      </c>
      <c r="B19" s="26" t="s">
        <v>4006</v>
      </c>
      <c r="C19" s="11" t="s">
        <v>4007</v>
      </c>
      <c r="D19" s="11" t="s">
        <v>4008</v>
      </c>
      <c r="E19" s="263">
        <v>44322</v>
      </c>
      <c r="F19" s="263"/>
      <c r="G19" s="263"/>
      <c r="H19" s="956"/>
      <c r="I19" s="45"/>
      <c r="J19" s="954"/>
      <c r="K19" s="202"/>
      <c r="L19" s="11" t="s">
        <v>4003</v>
      </c>
    </row>
    <row r="20" spans="1:12" s="468" customFormat="1" ht="12.75">
      <c r="A20" s="1032">
        <v>8</v>
      </c>
      <c r="B20" s="59" t="s">
        <v>4079</v>
      </c>
      <c r="C20" s="45" t="s">
        <v>4083</v>
      </c>
      <c r="D20" s="45" t="s">
        <v>4084</v>
      </c>
      <c r="E20" s="766">
        <v>44470</v>
      </c>
      <c r="F20" s="766" t="s">
        <v>2755</v>
      </c>
      <c r="G20" s="766" t="s">
        <v>2755</v>
      </c>
      <c r="H20" s="958"/>
      <c r="I20" s="958"/>
      <c r="J20" s="958"/>
      <c r="K20" s="202"/>
      <c r="L20" s="976" t="s">
        <v>2755</v>
      </c>
    </row>
    <row r="21" spans="1:12" s="468" customFormat="1" ht="12.75">
      <c r="A21" s="1032">
        <v>9</v>
      </c>
      <c r="B21" s="59" t="s">
        <v>4080</v>
      </c>
      <c r="C21" s="45" t="s">
        <v>4081</v>
      </c>
      <c r="D21" s="45" t="s">
        <v>4082</v>
      </c>
      <c r="E21" s="766">
        <v>44476</v>
      </c>
      <c r="F21" s="766" t="s">
        <v>2755</v>
      </c>
      <c r="G21" s="766" t="s">
        <v>2755</v>
      </c>
      <c r="H21" s="958"/>
      <c r="I21" s="958"/>
      <c r="J21" s="958"/>
      <c r="K21" s="202"/>
      <c r="L21" s="976" t="s">
        <v>3833</v>
      </c>
    </row>
    <row r="22" spans="1:12" s="468" customFormat="1" ht="12.75">
      <c r="A22" s="1032">
        <v>10</v>
      </c>
      <c r="B22" s="59" t="s">
        <v>4090</v>
      </c>
      <c r="C22" s="45" t="s">
        <v>4091</v>
      </c>
      <c r="D22" s="45" t="s">
        <v>4082</v>
      </c>
      <c r="E22" s="766">
        <v>44482</v>
      </c>
      <c r="F22" s="766" t="s">
        <v>2755</v>
      </c>
      <c r="G22" s="766" t="s">
        <v>2755</v>
      </c>
      <c r="H22" s="958"/>
      <c r="I22" s="958"/>
      <c r="J22" s="958"/>
      <c r="K22" s="202"/>
      <c r="L22" s="976" t="s">
        <v>3833</v>
      </c>
    </row>
    <row r="23" spans="1:12" s="468" customFormat="1" ht="12.75">
      <c r="A23" s="1032">
        <v>11</v>
      </c>
      <c r="B23" s="59" t="s">
        <v>4092</v>
      </c>
      <c r="C23" s="45" t="s">
        <v>4097</v>
      </c>
      <c r="D23" s="45" t="s">
        <v>4098</v>
      </c>
      <c r="E23" s="766">
        <v>44502</v>
      </c>
      <c r="F23" s="766" t="s">
        <v>2755</v>
      </c>
      <c r="G23" s="766" t="s">
        <v>2755</v>
      </c>
      <c r="H23" s="958"/>
      <c r="I23" s="958"/>
      <c r="J23" s="958"/>
      <c r="K23" s="202"/>
      <c r="L23" s="976" t="s">
        <v>3833</v>
      </c>
    </row>
    <row r="24" spans="1:12" ht="12.75">
      <c r="A24" s="135"/>
      <c r="B24" s="111"/>
      <c r="C24" s="60"/>
      <c r="D24" s="60"/>
      <c r="E24" s="350"/>
      <c r="F24" s="266"/>
      <c r="G24" s="266"/>
      <c r="H24" s="972"/>
      <c r="I24" s="112"/>
      <c r="J24" s="961"/>
      <c r="K24" s="960"/>
      <c r="L24" s="60"/>
    </row>
    <row r="25" spans="2:12" ht="24" customHeight="1">
      <c r="B25" s="4" t="s">
        <v>207</v>
      </c>
      <c r="C25" s="60"/>
      <c r="D25" s="60"/>
      <c r="E25" s="87"/>
      <c r="F25" s="217"/>
      <c r="G25" s="217"/>
      <c r="H25" s="973"/>
      <c r="I25" s="480"/>
      <c r="J25" s="974"/>
      <c r="K25" s="480"/>
      <c r="L25" s="79"/>
    </row>
    <row r="26" spans="2:12" ht="13.5" customHeight="1">
      <c r="B26" s="4" t="s">
        <v>955</v>
      </c>
      <c r="C26" s="60"/>
      <c r="D26" s="60"/>
      <c r="E26" s="87"/>
      <c r="F26" s="217"/>
      <c r="G26" s="217"/>
      <c r="H26" s="973"/>
      <c r="I26" s="480"/>
      <c r="J26" s="974"/>
      <c r="K26" s="480"/>
      <c r="L26" s="79"/>
    </row>
    <row r="27" spans="1:12" ht="12.75" customHeight="1">
      <c r="A27" s="1213" t="s">
        <v>1474</v>
      </c>
      <c r="B27" s="1264" t="s">
        <v>1668</v>
      </c>
      <c r="C27" s="1264" t="s">
        <v>279</v>
      </c>
      <c r="D27" s="1264" t="s">
        <v>1767</v>
      </c>
      <c r="E27" s="1264" t="s">
        <v>1562</v>
      </c>
      <c r="F27" s="1172" t="s">
        <v>1631</v>
      </c>
      <c r="G27" s="1172"/>
      <c r="H27" s="1258" t="s">
        <v>348</v>
      </c>
      <c r="I27" s="1261" t="s">
        <v>665</v>
      </c>
      <c r="J27" s="1262"/>
      <c r="K27" s="1258" t="s">
        <v>477</v>
      </c>
      <c r="L27" s="1255" t="s">
        <v>199</v>
      </c>
    </row>
    <row r="28" spans="1:12" ht="12.75" customHeight="1">
      <c r="A28" s="1214"/>
      <c r="B28" s="1265"/>
      <c r="C28" s="1265"/>
      <c r="D28" s="1265"/>
      <c r="E28" s="1265"/>
      <c r="F28" s="1208"/>
      <c r="G28" s="1208"/>
      <c r="H28" s="1259"/>
      <c r="I28" s="1258" t="s">
        <v>539</v>
      </c>
      <c r="J28" s="1258" t="s">
        <v>200</v>
      </c>
      <c r="K28" s="1259"/>
      <c r="L28" s="1256"/>
    </row>
    <row r="29" spans="1:12" ht="12.75">
      <c r="A29" s="1214"/>
      <c r="B29" s="1265"/>
      <c r="C29" s="1265"/>
      <c r="D29" s="1265"/>
      <c r="E29" s="1265"/>
      <c r="F29" s="1208"/>
      <c r="G29" s="1208"/>
      <c r="H29" s="1259"/>
      <c r="I29" s="1259"/>
      <c r="J29" s="1259"/>
      <c r="K29" s="1259"/>
      <c r="L29" s="1256"/>
    </row>
    <row r="30" spans="1:12" ht="12.75" customHeight="1">
      <c r="A30" s="1263"/>
      <c r="B30" s="1263"/>
      <c r="C30" s="1263"/>
      <c r="D30" s="1263"/>
      <c r="E30" s="1263"/>
      <c r="F30" s="1263"/>
      <c r="G30" s="1263"/>
      <c r="H30" s="1260"/>
      <c r="I30" s="1260"/>
      <c r="J30" s="1260"/>
      <c r="K30" s="1260"/>
      <c r="L30" s="1257"/>
    </row>
    <row r="31" spans="1:12" ht="12.75">
      <c r="A31" s="39"/>
      <c r="B31" s="58" t="s">
        <v>201</v>
      </c>
      <c r="C31" s="11"/>
      <c r="D31" s="11"/>
      <c r="E31" s="52"/>
      <c r="F31" s="33"/>
      <c r="G31" s="33"/>
      <c r="H31" s="975"/>
      <c r="I31" s="45"/>
      <c r="J31" s="976"/>
      <c r="K31" s="473"/>
      <c r="L31" s="10"/>
    </row>
    <row r="33" spans="2:4" ht="15">
      <c r="B33" s="4" t="s">
        <v>699</v>
      </c>
      <c r="C33" s="60"/>
      <c r="D33" s="60"/>
    </row>
    <row r="34" spans="1:12" ht="12.75">
      <c r="A34" s="39"/>
      <c r="B34" s="51" t="s">
        <v>201</v>
      </c>
      <c r="C34" s="11"/>
      <c r="D34" s="11"/>
      <c r="E34" s="52"/>
      <c r="F34" s="33"/>
      <c r="G34" s="33"/>
      <c r="H34" s="975"/>
      <c r="I34" s="45"/>
      <c r="J34" s="976"/>
      <c r="K34" s="473"/>
      <c r="L34" s="10"/>
    </row>
    <row r="36" spans="2:12" ht="15">
      <c r="B36" s="4" t="s">
        <v>1629</v>
      </c>
      <c r="C36" s="60"/>
      <c r="D36" s="60"/>
      <c r="E36" s="87"/>
      <c r="F36" s="217"/>
      <c r="G36" s="217"/>
      <c r="H36" s="973"/>
      <c r="I36" s="480"/>
      <c r="J36" s="974"/>
      <c r="K36" s="480"/>
      <c r="L36" s="79"/>
    </row>
    <row r="37" spans="1:12" ht="12.75">
      <c r="A37" s="39"/>
      <c r="B37" s="31"/>
      <c r="C37" s="11"/>
      <c r="D37" s="11"/>
      <c r="E37" s="33"/>
      <c r="F37" s="33"/>
      <c r="G37" s="33"/>
      <c r="H37" s="975"/>
      <c r="I37" s="45"/>
      <c r="J37" s="976"/>
      <c r="K37" s="473"/>
      <c r="L37" s="10"/>
    </row>
    <row r="39" spans="1:12" ht="15">
      <c r="A39" s="4" t="s">
        <v>1347</v>
      </c>
      <c r="B39" s="4"/>
      <c r="C39" s="60"/>
      <c r="D39" s="60"/>
      <c r="E39" s="87"/>
      <c r="F39" s="217"/>
      <c r="G39" s="217"/>
      <c r="H39" s="973"/>
      <c r="I39" s="480"/>
      <c r="J39" s="974"/>
      <c r="K39" s="480"/>
      <c r="L39" s="79"/>
    </row>
    <row r="40" spans="1:12" ht="12.75" customHeight="1">
      <c r="A40" s="1213" t="s">
        <v>1474</v>
      </c>
      <c r="B40" s="1264" t="s">
        <v>1668</v>
      </c>
      <c r="C40" s="1264" t="s">
        <v>279</v>
      </c>
      <c r="D40" s="1264" t="s">
        <v>1767</v>
      </c>
      <c r="E40" s="1264" t="s">
        <v>1562</v>
      </c>
      <c r="F40" s="1267" t="s">
        <v>1630</v>
      </c>
      <c r="G40" s="1172"/>
      <c r="H40" s="1258" t="s">
        <v>348</v>
      </c>
      <c r="I40" s="1261" t="s">
        <v>665</v>
      </c>
      <c r="J40" s="1262"/>
      <c r="K40" s="1258" t="s">
        <v>477</v>
      </c>
      <c r="L40" s="1255" t="s">
        <v>199</v>
      </c>
    </row>
    <row r="41" spans="1:12" ht="12.75">
      <c r="A41" s="1214"/>
      <c r="B41" s="1265"/>
      <c r="C41" s="1265"/>
      <c r="D41" s="1265"/>
      <c r="E41" s="1265"/>
      <c r="F41" s="1268"/>
      <c r="G41" s="1208"/>
      <c r="H41" s="1259"/>
      <c r="I41" s="1258" t="s">
        <v>539</v>
      </c>
      <c r="J41" s="1258" t="s">
        <v>200</v>
      </c>
      <c r="K41" s="1259"/>
      <c r="L41" s="1256"/>
    </row>
    <row r="42" spans="1:12" ht="12.75">
      <c r="A42" s="1214"/>
      <c r="B42" s="1265"/>
      <c r="C42" s="1265"/>
      <c r="D42" s="1265"/>
      <c r="E42" s="1265"/>
      <c r="F42" s="1268"/>
      <c r="G42" s="1208"/>
      <c r="H42" s="1259"/>
      <c r="I42" s="1259"/>
      <c r="J42" s="1259"/>
      <c r="K42" s="1259"/>
      <c r="L42" s="1256"/>
    </row>
    <row r="43" spans="1:12" ht="12.75">
      <c r="A43" s="1263"/>
      <c r="B43" s="1263"/>
      <c r="C43" s="1263"/>
      <c r="D43" s="1263"/>
      <c r="E43" s="1263"/>
      <c r="F43" s="1269"/>
      <c r="G43" s="1263"/>
      <c r="H43" s="1260"/>
      <c r="I43" s="1260"/>
      <c r="J43" s="1260"/>
      <c r="K43" s="1260"/>
      <c r="L43" s="1257"/>
    </row>
    <row r="44" spans="1:12" ht="36">
      <c r="A44" s="39">
        <v>1</v>
      </c>
      <c r="B44" s="15" t="s">
        <v>2791</v>
      </c>
      <c r="C44" s="40" t="s">
        <v>772</v>
      </c>
      <c r="D44" s="40" t="s">
        <v>1352</v>
      </c>
      <c r="E44" s="270">
        <v>41445</v>
      </c>
      <c r="F44" s="35"/>
      <c r="G44" s="35"/>
      <c r="H44" s="958" t="s">
        <v>1353</v>
      </c>
      <c r="I44" s="971" t="s">
        <v>1724</v>
      </c>
      <c r="J44" s="955" t="s">
        <v>1220</v>
      </c>
      <c r="K44" s="202" t="s">
        <v>1936</v>
      </c>
      <c r="L44" s="11" t="s">
        <v>2790</v>
      </c>
    </row>
    <row r="45" spans="1:12" ht="12.75">
      <c r="A45" s="30"/>
      <c r="B45" s="43"/>
      <c r="C45" s="206"/>
      <c r="D45" s="206"/>
      <c r="E45" s="207"/>
      <c r="F45" s="69"/>
      <c r="G45" s="69"/>
      <c r="H45" s="969"/>
      <c r="I45" s="59"/>
      <c r="J45" s="930"/>
      <c r="K45" s="818"/>
      <c r="L45" s="11"/>
    </row>
    <row r="46" spans="1:12" ht="15">
      <c r="A46" s="4" t="s">
        <v>3601</v>
      </c>
      <c r="B46" s="86"/>
      <c r="C46" s="60"/>
      <c r="D46" s="60"/>
      <c r="E46" s="91"/>
      <c r="F46" s="92"/>
      <c r="G46" s="92"/>
      <c r="H46" s="977"/>
      <c r="I46" s="483"/>
      <c r="J46" s="483"/>
      <c r="K46" s="978"/>
      <c r="L46" s="79"/>
    </row>
    <row r="47" spans="1:12" ht="12.75">
      <c r="A47" s="109"/>
      <c r="B47" s="259"/>
      <c r="C47" s="60"/>
      <c r="D47" s="60"/>
      <c r="E47" s="8"/>
      <c r="F47" s="108"/>
      <c r="G47" s="108"/>
      <c r="H47" s="979"/>
      <c r="I47" s="469"/>
      <c r="J47" s="469"/>
      <c r="K47" s="213"/>
      <c r="L47" s="60"/>
    </row>
    <row r="48" spans="1:12" ht="12.75" customHeight="1">
      <c r="A48" s="1161" t="s">
        <v>1474</v>
      </c>
      <c r="B48" s="1170" t="s">
        <v>1668</v>
      </c>
      <c r="C48" s="1170" t="s">
        <v>279</v>
      </c>
      <c r="D48" s="1170" t="s">
        <v>1767</v>
      </c>
      <c r="E48" s="1170" t="s">
        <v>1562</v>
      </c>
      <c r="F48" s="1170" t="s">
        <v>1545</v>
      </c>
      <c r="G48" s="1170" t="s">
        <v>824</v>
      </c>
      <c r="H48" s="1204" t="s">
        <v>348</v>
      </c>
      <c r="I48" s="1204" t="s">
        <v>665</v>
      </c>
      <c r="J48" s="1204"/>
      <c r="K48" s="1204" t="s">
        <v>477</v>
      </c>
      <c r="L48" s="1171" t="s">
        <v>3872</v>
      </c>
    </row>
    <row r="49" spans="1:12" ht="12.75">
      <c r="A49" s="1161"/>
      <c r="B49" s="1170"/>
      <c r="C49" s="1170"/>
      <c r="D49" s="1170"/>
      <c r="E49" s="1170"/>
      <c r="F49" s="1170"/>
      <c r="G49" s="1170"/>
      <c r="H49" s="1204"/>
      <c r="I49" s="1204" t="s">
        <v>539</v>
      </c>
      <c r="J49" s="1204" t="s">
        <v>200</v>
      </c>
      <c r="K49" s="1204"/>
      <c r="L49" s="1171"/>
    </row>
    <row r="50" spans="1:12" ht="12.75">
      <c r="A50" s="1161"/>
      <c r="B50" s="1170"/>
      <c r="C50" s="1170"/>
      <c r="D50" s="1170"/>
      <c r="E50" s="1170"/>
      <c r="F50" s="1170"/>
      <c r="G50" s="1170"/>
      <c r="H50" s="1204"/>
      <c r="I50" s="1204"/>
      <c r="J50" s="1204"/>
      <c r="K50" s="1204"/>
      <c r="L50" s="1171"/>
    </row>
    <row r="51" spans="1:12" ht="12.75">
      <c r="A51" s="1266"/>
      <c r="B51" s="1170"/>
      <c r="C51" s="1170"/>
      <c r="D51" s="1170"/>
      <c r="E51" s="1170"/>
      <c r="F51" s="1170"/>
      <c r="G51" s="1170"/>
      <c r="H51" s="1204"/>
      <c r="I51" s="1204"/>
      <c r="J51" s="1204"/>
      <c r="K51" s="1204"/>
      <c r="L51" s="1171"/>
    </row>
    <row r="52" spans="1:12" s="468" customFormat="1" ht="12.75">
      <c r="A52" s="833" t="s">
        <v>2852</v>
      </c>
      <c r="B52" s="45" t="s">
        <v>3644</v>
      </c>
      <c r="C52" s="966" t="s">
        <v>3653</v>
      </c>
      <c r="D52" s="202" t="s">
        <v>3659</v>
      </c>
      <c r="E52" s="766">
        <v>43655</v>
      </c>
      <c r="F52" s="967">
        <v>43774</v>
      </c>
      <c r="G52" s="967">
        <v>44505</v>
      </c>
      <c r="H52" s="40"/>
      <c r="I52" s="40"/>
      <c r="J52" s="40"/>
      <c r="K52" s="202"/>
      <c r="L52" s="45" t="s">
        <v>3853</v>
      </c>
    </row>
    <row r="53" spans="1:12" s="468" customFormat="1" ht="24">
      <c r="A53" s="833">
        <v>2</v>
      </c>
      <c r="B53" s="45" t="s">
        <v>3645</v>
      </c>
      <c r="C53" s="966" t="s">
        <v>3654</v>
      </c>
      <c r="D53" s="202" t="s">
        <v>3508</v>
      </c>
      <c r="E53" s="766">
        <v>43739</v>
      </c>
      <c r="F53" s="967">
        <v>43774</v>
      </c>
      <c r="G53" s="967">
        <v>44505</v>
      </c>
      <c r="H53" s="40"/>
      <c r="I53" s="40"/>
      <c r="J53" s="40"/>
      <c r="K53" s="202"/>
      <c r="L53" s="45" t="s">
        <v>3849</v>
      </c>
    </row>
    <row r="54" spans="1:12" s="468" customFormat="1" ht="24">
      <c r="A54" s="833">
        <v>3</v>
      </c>
      <c r="B54" s="1024" t="s">
        <v>3646</v>
      </c>
      <c r="C54" s="964" t="s">
        <v>3836</v>
      </c>
      <c r="D54" s="202" t="s">
        <v>3660</v>
      </c>
      <c r="E54" s="766">
        <v>43725</v>
      </c>
      <c r="F54" s="965">
        <v>43774</v>
      </c>
      <c r="G54" s="965">
        <v>44505</v>
      </c>
      <c r="H54" s="40"/>
      <c r="I54" s="40"/>
      <c r="J54" s="40"/>
      <c r="K54" s="202"/>
      <c r="L54" s="45" t="s">
        <v>3849</v>
      </c>
    </row>
    <row r="55" spans="1:12" s="468" customFormat="1" ht="12.75">
      <c r="A55" s="833">
        <v>4</v>
      </c>
      <c r="B55" s="1025" t="s">
        <v>3733</v>
      </c>
      <c r="C55" s="964" t="s">
        <v>3732</v>
      </c>
      <c r="D55" s="968" t="s">
        <v>3479</v>
      </c>
      <c r="E55" s="766">
        <v>43690</v>
      </c>
      <c r="F55" s="965">
        <v>43774</v>
      </c>
      <c r="G55" s="965">
        <v>44505</v>
      </c>
      <c r="H55" s="40"/>
      <c r="I55" s="40"/>
      <c r="J55" s="40"/>
      <c r="K55" s="202"/>
      <c r="L55" s="45" t="s">
        <v>3858</v>
      </c>
    </row>
    <row r="56" spans="1:12" s="468" customFormat="1" ht="24">
      <c r="A56" s="833">
        <v>5</v>
      </c>
      <c r="B56" s="1024" t="s">
        <v>3647</v>
      </c>
      <c r="C56" s="964" t="s">
        <v>3818</v>
      </c>
      <c r="D56" s="202" t="s">
        <v>3661</v>
      </c>
      <c r="E56" s="766">
        <v>43741</v>
      </c>
      <c r="F56" s="965">
        <v>43783</v>
      </c>
      <c r="G56" s="965">
        <v>44514</v>
      </c>
      <c r="H56" s="40"/>
      <c r="I56" s="40"/>
      <c r="J56" s="40"/>
      <c r="K56" s="202"/>
      <c r="L56" s="45" t="s">
        <v>3819</v>
      </c>
    </row>
    <row r="57" spans="1:12" s="468" customFormat="1" ht="24">
      <c r="A57" s="833">
        <v>6</v>
      </c>
      <c r="B57" s="1025" t="s">
        <v>3828</v>
      </c>
      <c r="C57" s="964" t="s">
        <v>3829</v>
      </c>
      <c r="D57" s="202" t="s">
        <v>3830</v>
      </c>
      <c r="E57" s="766">
        <v>43710</v>
      </c>
      <c r="F57" s="965">
        <v>43795</v>
      </c>
      <c r="G57" s="965">
        <v>44526</v>
      </c>
      <c r="H57" s="40"/>
      <c r="I57" s="40"/>
      <c r="J57" s="40"/>
      <c r="K57" s="202"/>
      <c r="L57" s="45" t="s">
        <v>3831</v>
      </c>
    </row>
    <row r="58" spans="1:12" s="468" customFormat="1" ht="12.75">
      <c r="A58" s="833">
        <v>7</v>
      </c>
      <c r="B58" s="951" t="s">
        <v>3734</v>
      </c>
      <c r="C58" s="966" t="s">
        <v>3845</v>
      </c>
      <c r="D58" s="202" t="s">
        <v>3520</v>
      </c>
      <c r="E58" s="766">
        <v>43766</v>
      </c>
      <c r="F58" s="967">
        <v>43795</v>
      </c>
      <c r="G58" s="967">
        <v>44526</v>
      </c>
      <c r="H58" s="40"/>
      <c r="I58" s="40"/>
      <c r="J58" s="40"/>
      <c r="K58" s="202"/>
      <c r="L58" s="45" t="s">
        <v>3846</v>
      </c>
    </row>
    <row r="59" spans="1:12" s="468" customFormat="1" ht="12.75">
      <c r="A59" s="833">
        <v>8</v>
      </c>
      <c r="B59" s="1024" t="s">
        <v>3648</v>
      </c>
      <c r="C59" s="964" t="s">
        <v>3855</v>
      </c>
      <c r="D59" s="202" t="s">
        <v>3662</v>
      </c>
      <c r="E59" s="766">
        <v>43774</v>
      </c>
      <c r="F59" s="965">
        <v>43805</v>
      </c>
      <c r="G59" s="965">
        <v>44536</v>
      </c>
      <c r="H59" s="40"/>
      <c r="I59" s="40"/>
      <c r="J59" s="40"/>
      <c r="K59" s="202"/>
      <c r="L59" s="45" t="s">
        <v>3856</v>
      </c>
    </row>
    <row r="60" spans="1:12" s="468" customFormat="1" ht="12.75">
      <c r="A60" s="833">
        <v>9</v>
      </c>
      <c r="B60" s="1025" t="s">
        <v>3735</v>
      </c>
      <c r="C60" s="964" t="s">
        <v>3737</v>
      </c>
      <c r="D60" s="966" t="s">
        <v>3490</v>
      </c>
      <c r="E60" s="766">
        <v>43727</v>
      </c>
      <c r="F60" s="965">
        <v>43805</v>
      </c>
      <c r="G60" s="965">
        <v>43805</v>
      </c>
      <c r="H60" s="40"/>
      <c r="I60" s="40"/>
      <c r="J60" s="40"/>
      <c r="K60" s="202"/>
      <c r="L60" s="45" t="s">
        <v>3862</v>
      </c>
    </row>
    <row r="61" spans="1:12" s="468" customFormat="1" ht="24">
      <c r="A61" s="833">
        <v>10</v>
      </c>
      <c r="B61" s="1025" t="s">
        <v>3736</v>
      </c>
      <c r="C61" s="964" t="s">
        <v>3738</v>
      </c>
      <c r="D61" s="966" t="s">
        <v>3490</v>
      </c>
      <c r="E61" s="766">
        <v>43749</v>
      </c>
      <c r="F61" s="965">
        <v>43805</v>
      </c>
      <c r="G61" s="965">
        <v>43805</v>
      </c>
      <c r="H61" s="40"/>
      <c r="I61" s="40"/>
      <c r="J61" s="40"/>
      <c r="K61" s="202"/>
      <c r="L61" s="45" t="s">
        <v>3810</v>
      </c>
    </row>
    <row r="62" spans="1:12" s="468" customFormat="1" ht="12.75">
      <c r="A62" s="833">
        <v>11</v>
      </c>
      <c r="B62" s="1024" t="s">
        <v>3649</v>
      </c>
      <c r="C62" s="964" t="s">
        <v>3655</v>
      </c>
      <c r="D62" s="202" t="s">
        <v>1370</v>
      </c>
      <c r="E62" s="766">
        <v>43781</v>
      </c>
      <c r="F62" s="965">
        <v>43810</v>
      </c>
      <c r="G62" s="965">
        <v>44541</v>
      </c>
      <c r="H62" s="40"/>
      <c r="I62" s="40"/>
      <c r="J62" s="40"/>
      <c r="K62" s="202"/>
      <c r="L62" s="45" t="s">
        <v>3824</v>
      </c>
    </row>
    <row r="63" spans="1:12" s="468" customFormat="1" ht="12.75">
      <c r="A63" s="833">
        <v>12</v>
      </c>
      <c r="B63" s="1024" t="s">
        <v>3650</v>
      </c>
      <c r="C63" s="964" t="s">
        <v>3656</v>
      </c>
      <c r="D63" s="202" t="s">
        <v>3663</v>
      </c>
      <c r="E63" s="766">
        <v>43795</v>
      </c>
      <c r="F63" s="965">
        <v>43810</v>
      </c>
      <c r="G63" s="965">
        <v>44541</v>
      </c>
      <c r="H63" s="40"/>
      <c r="I63" s="40"/>
      <c r="J63" s="40"/>
      <c r="K63" s="202"/>
      <c r="L63" s="45" t="s">
        <v>3824</v>
      </c>
    </row>
    <row r="64" spans="1:12" s="468" customFormat="1" ht="12.75">
      <c r="A64" s="833">
        <v>13</v>
      </c>
      <c r="B64" s="1024" t="s">
        <v>3651</v>
      </c>
      <c r="C64" s="964" t="s">
        <v>3657</v>
      </c>
      <c r="D64" s="202" t="s">
        <v>3664</v>
      </c>
      <c r="E64" s="766">
        <v>43804</v>
      </c>
      <c r="F64" s="965">
        <v>43812</v>
      </c>
      <c r="G64" s="965">
        <v>44543</v>
      </c>
      <c r="H64" s="40"/>
      <c r="I64" s="40"/>
      <c r="J64" s="40"/>
      <c r="K64" s="202"/>
      <c r="L64" s="45" t="s">
        <v>3841</v>
      </c>
    </row>
    <row r="65" spans="1:12" s="468" customFormat="1" ht="24">
      <c r="A65" s="833">
        <v>14</v>
      </c>
      <c r="B65" s="1024" t="s">
        <v>3652</v>
      </c>
      <c r="C65" s="964" t="s">
        <v>3658</v>
      </c>
      <c r="D65" s="202" t="s">
        <v>3665</v>
      </c>
      <c r="E65" s="766">
        <v>43801</v>
      </c>
      <c r="F65" s="967">
        <v>43833</v>
      </c>
      <c r="G65" s="967">
        <v>44564</v>
      </c>
      <c r="H65" s="40"/>
      <c r="I65" s="40"/>
      <c r="J65" s="40"/>
      <c r="K65" s="202"/>
      <c r="L65" s="45" t="s">
        <v>3861</v>
      </c>
    </row>
    <row r="66" spans="1:12" s="468" customFormat="1" ht="12.75">
      <c r="A66" s="833">
        <v>15</v>
      </c>
      <c r="B66" s="1024" t="s">
        <v>3666</v>
      </c>
      <c r="C66" s="964" t="s">
        <v>3678</v>
      </c>
      <c r="D66" s="202" t="s">
        <v>3687</v>
      </c>
      <c r="E66" s="766">
        <v>43802</v>
      </c>
      <c r="F66" s="965">
        <v>43839</v>
      </c>
      <c r="G66" s="965">
        <v>44570</v>
      </c>
      <c r="H66" s="40"/>
      <c r="I66" s="40"/>
      <c r="J66" s="40"/>
      <c r="K66" s="202"/>
      <c r="L66" s="45" t="s">
        <v>3820</v>
      </c>
    </row>
    <row r="67" spans="1:12" s="468" customFormat="1" ht="36">
      <c r="A67" s="833">
        <v>16</v>
      </c>
      <c r="B67" s="1024" t="s">
        <v>3667</v>
      </c>
      <c r="C67" s="964" t="s">
        <v>3679</v>
      </c>
      <c r="D67" s="966" t="s">
        <v>3688</v>
      </c>
      <c r="E67" s="766">
        <v>43802</v>
      </c>
      <c r="F67" s="965">
        <v>43844</v>
      </c>
      <c r="G67" s="965">
        <v>44575</v>
      </c>
      <c r="H67" s="40"/>
      <c r="I67" s="40"/>
      <c r="J67" s="40"/>
      <c r="K67" s="202"/>
      <c r="L67" s="45" t="s">
        <v>3802</v>
      </c>
    </row>
    <row r="68" spans="1:12" s="468" customFormat="1" ht="60">
      <c r="A68" s="833">
        <v>17</v>
      </c>
      <c r="B68" s="1024" t="s">
        <v>3668</v>
      </c>
      <c r="C68" s="964" t="s">
        <v>3680</v>
      </c>
      <c r="D68" s="202" t="s">
        <v>3689</v>
      </c>
      <c r="E68" s="766">
        <v>43811</v>
      </c>
      <c r="F68" s="965">
        <v>43846</v>
      </c>
      <c r="G68" s="965">
        <v>44577</v>
      </c>
      <c r="H68" s="40"/>
      <c r="I68" s="40"/>
      <c r="J68" s="40"/>
      <c r="K68" s="202"/>
      <c r="L68" s="45" t="s">
        <v>3863</v>
      </c>
    </row>
    <row r="69" spans="1:12" s="468" customFormat="1" ht="12.75">
      <c r="A69" s="833">
        <v>18</v>
      </c>
      <c r="B69" s="1024" t="s">
        <v>3669</v>
      </c>
      <c r="C69" s="964" t="s">
        <v>3681</v>
      </c>
      <c r="D69" s="966" t="s">
        <v>3521</v>
      </c>
      <c r="E69" s="766">
        <v>43766</v>
      </c>
      <c r="F69" s="965">
        <v>43858</v>
      </c>
      <c r="G69" s="965">
        <v>44589</v>
      </c>
      <c r="H69" s="40"/>
      <c r="I69" s="40"/>
      <c r="J69" s="40"/>
      <c r="K69" s="202"/>
      <c r="L69" s="45" t="s">
        <v>3851</v>
      </c>
    </row>
    <row r="70" spans="1:12" s="468" customFormat="1" ht="12.75">
      <c r="A70" s="833">
        <v>19</v>
      </c>
      <c r="B70" s="1024" t="s">
        <v>3670</v>
      </c>
      <c r="C70" s="964" t="s">
        <v>3682</v>
      </c>
      <c r="D70" s="966" t="s">
        <v>3690</v>
      </c>
      <c r="E70" s="766">
        <v>43766</v>
      </c>
      <c r="F70" s="965">
        <v>43858</v>
      </c>
      <c r="G70" s="965">
        <v>44589</v>
      </c>
      <c r="H70" s="40"/>
      <c r="I70" s="40"/>
      <c r="J70" s="40"/>
      <c r="K70" s="202"/>
      <c r="L70" s="45" t="s">
        <v>3851</v>
      </c>
    </row>
    <row r="71" spans="1:12" s="468" customFormat="1" ht="12.75">
      <c r="A71" s="833">
        <v>20</v>
      </c>
      <c r="B71" s="1024" t="s">
        <v>3671</v>
      </c>
      <c r="C71" s="964" t="s">
        <v>3683</v>
      </c>
      <c r="D71" s="966" t="s">
        <v>3691</v>
      </c>
      <c r="E71" s="766">
        <v>43866</v>
      </c>
      <c r="F71" s="965">
        <v>43872</v>
      </c>
      <c r="G71" s="965">
        <v>44603</v>
      </c>
      <c r="H71" s="40"/>
      <c r="I71" s="40"/>
      <c r="J71" s="40"/>
      <c r="K71" s="202"/>
      <c r="L71" s="45" t="s">
        <v>3823</v>
      </c>
    </row>
    <row r="72" spans="1:12" s="468" customFormat="1" ht="36">
      <c r="A72" s="833">
        <v>21</v>
      </c>
      <c r="B72" s="1024" t="s">
        <v>3672</v>
      </c>
      <c r="C72" s="964" t="s">
        <v>3684</v>
      </c>
      <c r="D72" s="202" t="s">
        <v>2827</v>
      </c>
      <c r="E72" s="766">
        <v>43852</v>
      </c>
      <c r="F72" s="965">
        <v>43873</v>
      </c>
      <c r="G72" s="965">
        <v>44604</v>
      </c>
      <c r="H72" s="40"/>
      <c r="I72" s="40"/>
      <c r="J72" s="40"/>
      <c r="K72" s="202"/>
      <c r="L72" s="45" t="s">
        <v>3850</v>
      </c>
    </row>
    <row r="73" spans="1:12" s="468" customFormat="1" ht="12.75">
      <c r="A73" s="833">
        <v>22</v>
      </c>
      <c r="B73" s="1024" t="s">
        <v>3673</v>
      </c>
      <c r="C73" s="964" t="s">
        <v>3685</v>
      </c>
      <c r="D73" s="966" t="s">
        <v>3507</v>
      </c>
      <c r="E73" s="766">
        <v>43741</v>
      </c>
      <c r="F73" s="965">
        <v>43879</v>
      </c>
      <c r="G73" s="965">
        <v>44610</v>
      </c>
      <c r="H73" s="40"/>
      <c r="I73" s="40"/>
      <c r="J73" s="40"/>
      <c r="K73" s="202"/>
      <c r="L73" s="45" t="s">
        <v>3839</v>
      </c>
    </row>
    <row r="74" spans="1:12" s="468" customFormat="1" ht="24">
      <c r="A74" s="833">
        <v>23</v>
      </c>
      <c r="B74" s="1025" t="s">
        <v>3739</v>
      </c>
      <c r="C74" s="964" t="s">
        <v>3740</v>
      </c>
      <c r="D74" s="966" t="s">
        <v>3527</v>
      </c>
      <c r="E74" s="766"/>
      <c r="F74" s="965">
        <v>43887</v>
      </c>
      <c r="G74" s="965">
        <v>44618</v>
      </c>
      <c r="H74" s="40"/>
      <c r="I74" s="40"/>
      <c r="J74" s="40"/>
      <c r="K74" s="202"/>
      <c r="L74" s="45" t="s">
        <v>3806</v>
      </c>
    </row>
    <row r="75" spans="1:12" s="468" customFormat="1" ht="12.75">
      <c r="A75" s="833">
        <v>24</v>
      </c>
      <c r="B75" s="1024" t="s">
        <v>3674</v>
      </c>
      <c r="C75" s="964" t="s">
        <v>3847</v>
      </c>
      <c r="D75" s="966" t="s">
        <v>3692</v>
      </c>
      <c r="E75" s="766">
        <v>43887</v>
      </c>
      <c r="F75" s="965">
        <v>43907</v>
      </c>
      <c r="G75" s="965">
        <v>44637</v>
      </c>
      <c r="H75" s="40"/>
      <c r="I75" s="40"/>
      <c r="J75" s="40"/>
      <c r="K75" s="202"/>
      <c r="L75" s="45"/>
    </row>
    <row r="76" spans="1:12" s="468" customFormat="1" ht="24">
      <c r="A76" s="833">
        <v>25</v>
      </c>
      <c r="B76" s="1024" t="s">
        <v>3675</v>
      </c>
      <c r="C76" s="964" t="s">
        <v>3832</v>
      </c>
      <c r="D76" s="202" t="s">
        <v>3693</v>
      </c>
      <c r="E76" s="766">
        <v>43847</v>
      </c>
      <c r="F76" s="965">
        <v>43909</v>
      </c>
      <c r="G76" s="965">
        <v>44639</v>
      </c>
      <c r="H76" s="40"/>
      <c r="I76" s="40"/>
      <c r="J76" s="40"/>
      <c r="K76" s="202"/>
      <c r="L76" s="45" t="s">
        <v>3833</v>
      </c>
    </row>
    <row r="77" spans="1:12" s="468" customFormat="1" ht="24">
      <c r="A77" s="833">
        <v>26</v>
      </c>
      <c r="B77" s="1024" t="s">
        <v>3676</v>
      </c>
      <c r="C77" s="964" t="s">
        <v>1567</v>
      </c>
      <c r="D77" s="966" t="s">
        <v>3694</v>
      </c>
      <c r="E77" s="766">
        <v>43836</v>
      </c>
      <c r="F77" s="965">
        <v>43944</v>
      </c>
      <c r="G77" s="965">
        <v>44674</v>
      </c>
      <c r="H77" s="40"/>
      <c r="I77" s="40"/>
      <c r="J77" s="40"/>
      <c r="K77" s="202"/>
      <c r="L77" s="45" t="s">
        <v>3865</v>
      </c>
    </row>
    <row r="78" spans="1:12" s="468" customFormat="1" ht="12.75">
      <c r="A78" s="833">
        <v>27</v>
      </c>
      <c r="B78" s="1025" t="s">
        <v>3741</v>
      </c>
      <c r="C78" s="964" t="s">
        <v>3742</v>
      </c>
      <c r="D78" s="966" t="s">
        <v>3526</v>
      </c>
      <c r="E78" s="766">
        <v>43804</v>
      </c>
      <c r="F78" s="965">
        <v>43986</v>
      </c>
      <c r="G78" s="965">
        <v>44716</v>
      </c>
      <c r="H78" s="40"/>
      <c r="I78" s="40"/>
      <c r="J78" s="40"/>
      <c r="K78" s="202"/>
      <c r="L78" s="45" t="s">
        <v>3807</v>
      </c>
    </row>
    <row r="79" spans="1:12" s="609" customFormat="1" ht="12.75">
      <c r="A79" s="833">
        <v>28</v>
      </c>
      <c r="B79" s="1024" t="s">
        <v>3677</v>
      </c>
      <c r="C79" s="964" t="s">
        <v>3686</v>
      </c>
      <c r="D79" s="202" t="s">
        <v>171</v>
      </c>
      <c r="E79" s="766">
        <v>44000</v>
      </c>
      <c r="F79" s="965">
        <v>44022</v>
      </c>
      <c r="G79" s="965">
        <v>44752</v>
      </c>
      <c r="H79" s="40"/>
      <c r="I79" s="40"/>
      <c r="J79" s="40"/>
      <c r="K79" s="202"/>
      <c r="L79" s="45" t="s">
        <v>3838</v>
      </c>
    </row>
    <row r="80" spans="1:12" s="468" customFormat="1" ht="12.75">
      <c r="A80" s="833">
        <v>29</v>
      </c>
      <c r="B80" s="1024" t="s">
        <v>3753</v>
      </c>
      <c r="C80" s="964" t="s">
        <v>3695</v>
      </c>
      <c r="D80" s="966" t="s">
        <v>3716</v>
      </c>
      <c r="E80" s="766">
        <v>44000</v>
      </c>
      <c r="F80" s="965">
        <v>44034</v>
      </c>
      <c r="G80" s="965">
        <v>44764</v>
      </c>
      <c r="H80" s="40"/>
      <c r="I80" s="40"/>
      <c r="J80" s="40"/>
      <c r="K80" s="202"/>
      <c r="L80" s="45" t="s">
        <v>3822</v>
      </c>
    </row>
    <row r="81" spans="1:13" s="468" customFormat="1" ht="12.75">
      <c r="A81" s="833">
        <v>30</v>
      </c>
      <c r="B81" s="1024" t="s">
        <v>3706</v>
      </c>
      <c r="C81" s="964" t="s">
        <v>3696</v>
      </c>
      <c r="D81" s="966" t="s">
        <v>3717</v>
      </c>
      <c r="E81" s="766">
        <v>44029</v>
      </c>
      <c r="F81" s="965">
        <v>44034</v>
      </c>
      <c r="G81" s="965">
        <v>44764</v>
      </c>
      <c r="H81" s="40"/>
      <c r="I81" s="40"/>
      <c r="J81" s="40"/>
      <c r="K81" s="202"/>
      <c r="L81" s="45" t="s">
        <v>3822</v>
      </c>
      <c r="M81" s="609" t="s">
        <v>2755</v>
      </c>
    </row>
    <row r="82" spans="1:12" s="468" customFormat="1" ht="12.75">
      <c r="A82" s="833">
        <v>31</v>
      </c>
      <c r="B82" s="1025" t="s">
        <v>3743</v>
      </c>
      <c r="C82" s="964" t="s">
        <v>3744</v>
      </c>
      <c r="D82" s="966" t="s">
        <v>3745</v>
      </c>
      <c r="E82" s="766">
        <v>44029</v>
      </c>
      <c r="F82" s="965">
        <v>44034</v>
      </c>
      <c r="G82" s="965">
        <v>44764</v>
      </c>
      <c r="H82" s="40"/>
      <c r="I82" s="40"/>
      <c r="J82" s="40"/>
      <c r="K82" s="202"/>
      <c r="L82" s="45" t="s">
        <v>3842</v>
      </c>
    </row>
    <row r="83" spans="1:12" s="468" customFormat="1" ht="12.75">
      <c r="A83" s="833">
        <v>32</v>
      </c>
      <c r="B83" s="1025" t="s">
        <v>3746</v>
      </c>
      <c r="C83" s="964" t="s">
        <v>3747</v>
      </c>
      <c r="D83" s="966" t="s">
        <v>3748</v>
      </c>
      <c r="E83" s="766">
        <v>44046</v>
      </c>
      <c r="F83" s="965">
        <v>44071</v>
      </c>
      <c r="G83" s="965">
        <v>44801</v>
      </c>
      <c r="H83" s="40"/>
      <c r="I83" s="40"/>
      <c r="J83" s="40"/>
      <c r="K83" s="202"/>
      <c r="L83" s="45" t="s">
        <v>3808</v>
      </c>
    </row>
    <row r="84" spans="1:12" s="468" customFormat="1" ht="24">
      <c r="A84" s="833">
        <v>33</v>
      </c>
      <c r="B84" s="1024" t="s">
        <v>3707</v>
      </c>
      <c r="C84" s="964" t="s">
        <v>3697</v>
      </c>
      <c r="D84" s="202" t="s">
        <v>3718</v>
      </c>
      <c r="E84" s="766">
        <v>43970</v>
      </c>
      <c r="F84" s="965">
        <v>44071</v>
      </c>
      <c r="G84" s="965">
        <v>44801</v>
      </c>
      <c r="H84" s="40"/>
      <c r="I84" s="40"/>
      <c r="J84" s="40"/>
      <c r="K84" s="202"/>
      <c r="L84" s="45" t="s">
        <v>3838</v>
      </c>
    </row>
    <row r="85" spans="1:12" s="468" customFormat="1" ht="24">
      <c r="A85" s="833">
        <v>34</v>
      </c>
      <c r="B85" s="1024" t="s">
        <v>3708</v>
      </c>
      <c r="C85" s="964" t="s">
        <v>3698</v>
      </c>
      <c r="D85" s="202" t="s">
        <v>2827</v>
      </c>
      <c r="E85" s="766">
        <v>43986</v>
      </c>
      <c r="F85" s="965">
        <v>44071</v>
      </c>
      <c r="G85" s="965">
        <v>44801</v>
      </c>
      <c r="H85" s="40"/>
      <c r="I85" s="40"/>
      <c r="J85" s="40"/>
      <c r="K85" s="202"/>
      <c r="L85" s="45" t="s">
        <v>3811</v>
      </c>
    </row>
    <row r="86" spans="1:12" s="468" customFormat="1" ht="12.75">
      <c r="A86" s="833">
        <v>35</v>
      </c>
      <c r="B86" s="45" t="s">
        <v>3709</v>
      </c>
      <c r="C86" s="966" t="s">
        <v>3699</v>
      </c>
      <c r="D86" s="202" t="s">
        <v>3719</v>
      </c>
      <c r="E86" s="766">
        <v>44057</v>
      </c>
      <c r="F86" s="967">
        <v>44077</v>
      </c>
      <c r="G86" s="967">
        <v>44807</v>
      </c>
      <c r="H86" s="958"/>
      <c r="I86" s="958"/>
      <c r="J86" s="958"/>
      <c r="K86" s="202"/>
      <c r="L86" s="976" t="s">
        <v>3864</v>
      </c>
    </row>
    <row r="87" spans="1:12" s="468" customFormat="1" ht="24">
      <c r="A87" s="833">
        <v>36</v>
      </c>
      <c r="B87" s="45" t="s">
        <v>3749</v>
      </c>
      <c r="C87" s="966" t="s">
        <v>3750</v>
      </c>
      <c r="D87" s="202" t="s">
        <v>3751</v>
      </c>
      <c r="E87" s="766">
        <v>44055</v>
      </c>
      <c r="F87" s="967">
        <v>44078</v>
      </c>
      <c r="G87" s="967">
        <v>44808</v>
      </c>
      <c r="H87" s="958"/>
      <c r="I87" s="958"/>
      <c r="J87" s="958"/>
      <c r="K87" s="202"/>
      <c r="L87" s="976"/>
    </row>
    <row r="88" spans="1:12" s="468" customFormat="1" ht="12.75">
      <c r="A88" s="833">
        <v>37</v>
      </c>
      <c r="B88" s="45" t="s">
        <v>3710</v>
      </c>
      <c r="C88" s="966" t="s">
        <v>3700</v>
      </c>
      <c r="D88" s="202" t="s">
        <v>3720</v>
      </c>
      <c r="E88" s="766">
        <v>44029</v>
      </c>
      <c r="F88" s="967">
        <v>44078</v>
      </c>
      <c r="G88" s="967">
        <v>44808</v>
      </c>
      <c r="H88" s="40"/>
      <c r="I88" s="40"/>
      <c r="J88" s="40"/>
      <c r="K88" s="202"/>
      <c r="L88" s="45"/>
    </row>
    <row r="89" spans="1:12" s="468" customFormat="1" ht="24">
      <c r="A89" s="833">
        <v>38</v>
      </c>
      <c r="B89" s="45" t="s">
        <v>3752</v>
      </c>
      <c r="C89" s="966" t="s">
        <v>3701</v>
      </c>
      <c r="D89" s="202" t="s">
        <v>3721</v>
      </c>
      <c r="E89" s="766">
        <v>44075</v>
      </c>
      <c r="F89" s="967">
        <v>44078</v>
      </c>
      <c r="G89" s="967">
        <v>44808</v>
      </c>
      <c r="H89" s="40"/>
      <c r="I89" s="40"/>
      <c r="J89" s="40"/>
      <c r="K89" s="202"/>
      <c r="L89" s="45" t="s">
        <v>3822</v>
      </c>
    </row>
    <row r="90" spans="1:12" s="468" customFormat="1" ht="12.75">
      <c r="A90" s="833">
        <v>39</v>
      </c>
      <c r="B90" s="1024" t="s">
        <v>3711</v>
      </c>
      <c r="C90" s="964" t="s">
        <v>3702</v>
      </c>
      <c r="D90" s="202" t="s">
        <v>3722</v>
      </c>
      <c r="E90" s="766">
        <v>44029</v>
      </c>
      <c r="F90" s="965">
        <v>44082</v>
      </c>
      <c r="G90" s="965">
        <v>44812</v>
      </c>
      <c r="H90" s="40"/>
      <c r="I90" s="40"/>
      <c r="J90" s="40"/>
      <c r="K90" s="202"/>
      <c r="L90" s="45" t="s">
        <v>3820</v>
      </c>
    </row>
    <row r="91" spans="1:12" s="468" customFormat="1" ht="12.75">
      <c r="A91" s="833">
        <v>40</v>
      </c>
      <c r="B91" s="45" t="s">
        <v>3712</v>
      </c>
      <c r="C91" s="966" t="s">
        <v>3821</v>
      </c>
      <c r="D91" s="202" t="s">
        <v>3723</v>
      </c>
      <c r="E91" s="766">
        <v>44029</v>
      </c>
      <c r="F91" s="967">
        <v>44082</v>
      </c>
      <c r="G91" s="967">
        <v>44812</v>
      </c>
      <c r="H91" s="40"/>
      <c r="I91" s="40"/>
      <c r="J91" s="40"/>
      <c r="K91" s="202"/>
      <c r="L91" s="45" t="s">
        <v>3820</v>
      </c>
    </row>
    <row r="92" spans="1:12" s="468" customFormat="1" ht="12.75">
      <c r="A92" s="833">
        <v>41</v>
      </c>
      <c r="B92" s="45" t="s">
        <v>3713</v>
      </c>
      <c r="C92" s="966" t="s">
        <v>3703</v>
      </c>
      <c r="D92" s="202" t="s">
        <v>3723</v>
      </c>
      <c r="E92" s="766">
        <v>44029</v>
      </c>
      <c r="F92" s="967">
        <v>44089</v>
      </c>
      <c r="G92" s="967">
        <v>44819</v>
      </c>
      <c r="H92" s="958"/>
      <c r="I92" s="958"/>
      <c r="J92" s="958"/>
      <c r="K92" s="202"/>
      <c r="L92" s="45" t="s">
        <v>3820</v>
      </c>
    </row>
    <row r="93" spans="1:12" s="468" customFormat="1" ht="12.75">
      <c r="A93" s="833">
        <v>42</v>
      </c>
      <c r="B93" s="45" t="s">
        <v>3714</v>
      </c>
      <c r="C93" s="966" t="s">
        <v>3704</v>
      </c>
      <c r="D93" s="202" t="s">
        <v>3724</v>
      </c>
      <c r="E93" s="766">
        <v>44070</v>
      </c>
      <c r="F93" s="967">
        <v>44089</v>
      </c>
      <c r="G93" s="967">
        <v>44819</v>
      </c>
      <c r="H93" s="958"/>
      <c r="I93" s="958"/>
      <c r="J93" s="958"/>
      <c r="K93" s="202"/>
      <c r="L93" s="976" t="s">
        <v>3859</v>
      </c>
    </row>
    <row r="94" spans="1:12" s="468" customFormat="1" ht="36">
      <c r="A94" s="833">
        <v>43</v>
      </c>
      <c r="B94" s="1024" t="s">
        <v>3715</v>
      </c>
      <c r="C94" s="964" t="s">
        <v>3705</v>
      </c>
      <c r="D94" s="202" t="s">
        <v>3725</v>
      </c>
      <c r="E94" s="766">
        <v>44070</v>
      </c>
      <c r="F94" s="965">
        <v>44091</v>
      </c>
      <c r="G94" s="965">
        <v>44821</v>
      </c>
      <c r="H94" s="40"/>
      <c r="I94" s="40"/>
      <c r="J94" s="40"/>
      <c r="K94" s="202"/>
      <c r="L94" s="45" t="s">
        <v>3809</v>
      </c>
    </row>
    <row r="95" spans="1:12" ht="24">
      <c r="A95" s="833">
        <v>44</v>
      </c>
      <c r="B95" s="11" t="s">
        <v>3873</v>
      </c>
      <c r="C95" s="11" t="s">
        <v>2845</v>
      </c>
      <c r="D95" s="11" t="s">
        <v>2844</v>
      </c>
      <c r="E95" s="263">
        <v>44078</v>
      </c>
      <c r="F95" s="263">
        <v>44104</v>
      </c>
      <c r="G95" s="263">
        <v>44834</v>
      </c>
      <c r="H95" s="958"/>
      <c r="I95" s="958"/>
      <c r="J95" s="958"/>
      <c r="K95" s="202"/>
      <c r="L95" s="23" t="s">
        <v>3892</v>
      </c>
    </row>
    <row r="96" spans="1:12" s="468" customFormat="1" ht="12.75">
      <c r="A96" s="833">
        <v>45</v>
      </c>
      <c r="B96" s="1024" t="s">
        <v>3755</v>
      </c>
      <c r="C96" s="45" t="s">
        <v>3754</v>
      </c>
      <c r="D96" s="45" t="s">
        <v>3756</v>
      </c>
      <c r="E96" s="766">
        <v>43803</v>
      </c>
      <c r="F96" s="766">
        <v>44105</v>
      </c>
      <c r="G96" s="766">
        <v>44835</v>
      </c>
      <c r="H96" s="40"/>
      <c r="I96" s="40"/>
      <c r="J96" s="40"/>
      <c r="K96" s="202"/>
      <c r="L96" s="45" t="s">
        <v>3822</v>
      </c>
    </row>
    <row r="97" spans="1:12" s="468" customFormat="1" ht="36">
      <c r="A97" s="833">
        <v>46</v>
      </c>
      <c r="B97" s="1024" t="s">
        <v>3765</v>
      </c>
      <c r="C97" s="45" t="s">
        <v>1459</v>
      </c>
      <c r="D97" s="45" t="s">
        <v>2750</v>
      </c>
      <c r="E97" s="766">
        <v>44071</v>
      </c>
      <c r="F97" s="766">
        <v>44111</v>
      </c>
      <c r="G97" s="766">
        <v>44840</v>
      </c>
      <c r="H97" s="40"/>
      <c r="I97" s="40"/>
      <c r="J97" s="40"/>
      <c r="K97" s="202"/>
      <c r="L97" s="45" t="s">
        <v>3803</v>
      </c>
    </row>
    <row r="98" spans="1:12" s="468" customFormat="1" ht="24">
      <c r="A98" s="833">
        <v>47</v>
      </c>
      <c r="B98" s="1024" t="s">
        <v>3766</v>
      </c>
      <c r="C98" s="45" t="s">
        <v>3767</v>
      </c>
      <c r="D98" s="45" t="s">
        <v>3768</v>
      </c>
      <c r="E98" s="766">
        <v>44097</v>
      </c>
      <c r="F98" s="766">
        <v>44111</v>
      </c>
      <c r="G98" s="766">
        <v>44841</v>
      </c>
      <c r="H98" s="40"/>
      <c r="I98" s="40"/>
      <c r="J98" s="40"/>
      <c r="K98" s="202"/>
      <c r="L98" s="45" t="s">
        <v>3820</v>
      </c>
    </row>
    <row r="99" spans="1:12" s="468" customFormat="1" ht="12.75">
      <c r="A99" s="833">
        <v>48</v>
      </c>
      <c r="B99" s="976" t="s">
        <v>3769</v>
      </c>
      <c r="C99" s="45" t="s">
        <v>3770</v>
      </c>
      <c r="D99" s="45" t="s">
        <v>3771</v>
      </c>
      <c r="E99" s="766">
        <v>44090</v>
      </c>
      <c r="F99" s="766">
        <v>44111</v>
      </c>
      <c r="G99" s="766">
        <v>44841</v>
      </c>
      <c r="H99" s="958"/>
      <c r="I99" s="958"/>
      <c r="J99" s="958"/>
      <c r="K99" s="202"/>
      <c r="L99" s="976" t="s">
        <v>3848</v>
      </c>
    </row>
    <row r="100" spans="1:12" ht="24">
      <c r="A100" s="833">
        <v>49</v>
      </c>
      <c r="B100" s="1024" t="s">
        <v>3777</v>
      </c>
      <c r="C100" s="11" t="s">
        <v>3775</v>
      </c>
      <c r="D100" s="11" t="s">
        <v>3776</v>
      </c>
      <c r="E100" s="263">
        <v>44119</v>
      </c>
      <c r="F100" s="263">
        <v>44131</v>
      </c>
      <c r="G100" s="263">
        <v>44861</v>
      </c>
      <c r="H100" s="263">
        <v>44133</v>
      </c>
      <c r="I100" s="263">
        <v>44134</v>
      </c>
      <c r="J100" s="263">
        <v>44135</v>
      </c>
      <c r="K100" s="263">
        <v>44136</v>
      </c>
      <c r="L100" s="11" t="s">
        <v>3822</v>
      </c>
    </row>
    <row r="101" spans="1:12" s="468" customFormat="1" ht="12.75">
      <c r="A101" s="833">
        <v>50</v>
      </c>
      <c r="B101" s="1024" t="s">
        <v>3774</v>
      </c>
      <c r="C101" s="45" t="s">
        <v>3772</v>
      </c>
      <c r="D101" s="45" t="s">
        <v>3773</v>
      </c>
      <c r="E101" s="766">
        <v>44120</v>
      </c>
      <c r="F101" s="766">
        <v>44153</v>
      </c>
      <c r="G101" s="766">
        <v>44883</v>
      </c>
      <c r="H101" s="40"/>
      <c r="I101" s="40"/>
      <c r="J101" s="40"/>
      <c r="K101" s="202"/>
      <c r="L101" s="45" t="s">
        <v>3604</v>
      </c>
    </row>
    <row r="102" spans="1:12" s="468" customFormat="1" ht="24">
      <c r="A102" s="833">
        <v>51</v>
      </c>
      <c r="B102" s="1024" t="s">
        <v>3781</v>
      </c>
      <c r="C102" s="45" t="s">
        <v>3782</v>
      </c>
      <c r="D102" s="45" t="s">
        <v>3783</v>
      </c>
      <c r="E102" s="766">
        <v>44145</v>
      </c>
      <c r="F102" s="766">
        <v>44160</v>
      </c>
      <c r="G102" s="766">
        <v>44890</v>
      </c>
      <c r="H102" s="40"/>
      <c r="I102" s="40"/>
      <c r="J102" s="40"/>
      <c r="K102" s="202"/>
      <c r="L102" s="45" t="s">
        <v>3857</v>
      </c>
    </row>
    <row r="103" spans="1:12" s="468" customFormat="1" ht="24">
      <c r="A103" s="833">
        <v>52</v>
      </c>
      <c r="B103" s="1024" t="s">
        <v>3785</v>
      </c>
      <c r="C103" s="45" t="s">
        <v>3784</v>
      </c>
      <c r="D103" s="45" t="s">
        <v>3786</v>
      </c>
      <c r="E103" s="766">
        <v>44146</v>
      </c>
      <c r="F103" s="766">
        <v>44160</v>
      </c>
      <c r="G103" s="766">
        <v>44890</v>
      </c>
      <c r="H103" s="40"/>
      <c r="I103" s="40"/>
      <c r="J103" s="40"/>
      <c r="K103" s="202"/>
      <c r="L103" s="45" t="s">
        <v>3840</v>
      </c>
    </row>
    <row r="104" spans="1:12" s="468" customFormat="1" ht="24">
      <c r="A104" s="833">
        <v>53</v>
      </c>
      <c r="B104" s="1024" t="s">
        <v>3779</v>
      </c>
      <c r="C104" s="45" t="s">
        <v>3778</v>
      </c>
      <c r="D104" s="45" t="s">
        <v>3780</v>
      </c>
      <c r="E104" s="766">
        <v>44125</v>
      </c>
      <c r="F104" s="766">
        <v>44181</v>
      </c>
      <c r="G104" s="766">
        <v>44911</v>
      </c>
      <c r="H104" s="40"/>
      <c r="I104" s="40"/>
      <c r="J104" s="40"/>
      <c r="K104" s="202"/>
      <c r="L104" s="45" t="s">
        <v>3813</v>
      </c>
    </row>
    <row r="105" spans="1:12" s="468" customFormat="1" ht="24">
      <c r="A105" s="833">
        <v>54</v>
      </c>
      <c r="B105" s="1024" t="s">
        <v>3755</v>
      </c>
      <c r="C105" s="45" t="s">
        <v>3788</v>
      </c>
      <c r="D105" s="45" t="s">
        <v>3787</v>
      </c>
      <c r="E105" s="766">
        <v>44154</v>
      </c>
      <c r="F105" s="766">
        <v>44181</v>
      </c>
      <c r="G105" s="766">
        <v>44911</v>
      </c>
      <c r="H105" s="40"/>
      <c r="I105" s="40"/>
      <c r="J105" s="40"/>
      <c r="K105" s="202"/>
      <c r="L105" s="45" t="s">
        <v>3813</v>
      </c>
    </row>
    <row r="106" spans="1:12" s="468" customFormat="1" ht="12.75">
      <c r="A106" s="833">
        <v>55</v>
      </c>
      <c r="B106" s="976" t="s">
        <v>3789</v>
      </c>
      <c r="C106" s="45" t="s">
        <v>3791</v>
      </c>
      <c r="D106" s="45" t="s">
        <v>3790</v>
      </c>
      <c r="E106" s="766">
        <v>44176</v>
      </c>
      <c r="F106" s="766">
        <v>44182</v>
      </c>
      <c r="G106" s="766">
        <v>44912</v>
      </c>
      <c r="H106" s="958"/>
      <c r="I106" s="958"/>
      <c r="J106" s="958"/>
      <c r="K106" s="202"/>
      <c r="L106" s="976" t="s">
        <v>3812</v>
      </c>
    </row>
    <row r="107" spans="1:12" s="468" customFormat="1" ht="48">
      <c r="A107" s="833">
        <v>56</v>
      </c>
      <c r="B107" s="1026" t="s">
        <v>3795</v>
      </c>
      <c r="C107" s="45" t="s">
        <v>3814</v>
      </c>
      <c r="D107" s="45" t="s">
        <v>3815</v>
      </c>
      <c r="E107" s="766">
        <v>44174</v>
      </c>
      <c r="F107" s="766">
        <v>44187</v>
      </c>
      <c r="G107" s="766">
        <v>44917</v>
      </c>
      <c r="H107" s="958" t="s">
        <v>3816</v>
      </c>
      <c r="I107" s="958" t="s">
        <v>46</v>
      </c>
      <c r="J107" s="958" t="s">
        <v>1220</v>
      </c>
      <c r="K107" s="202" t="s">
        <v>3817</v>
      </c>
      <c r="L107" s="976" t="s">
        <v>3683</v>
      </c>
    </row>
    <row r="108" spans="1:12" ht="24">
      <c r="A108" s="833">
        <v>57</v>
      </c>
      <c r="B108" s="1024" t="s">
        <v>3796</v>
      </c>
      <c r="C108" s="11" t="s">
        <v>3797</v>
      </c>
      <c r="D108" s="11" t="s">
        <v>3798</v>
      </c>
      <c r="E108" s="263">
        <v>44174</v>
      </c>
      <c r="F108" s="263">
        <v>44204</v>
      </c>
      <c r="G108" s="263">
        <v>44934</v>
      </c>
      <c r="H108" s="40"/>
      <c r="I108" s="40"/>
      <c r="J108" s="40"/>
      <c r="K108" s="202"/>
      <c r="L108" s="11" t="s">
        <v>3820</v>
      </c>
    </row>
    <row r="109" spans="1:12" ht="24">
      <c r="A109" s="833">
        <v>58</v>
      </c>
      <c r="B109" s="1024" t="s">
        <v>3882</v>
      </c>
      <c r="C109" s="11" t="s">
        <v>3883</v>
      </c>
      <c r="D109" s="45" t="s">
        <v>3799</v>
      </c>
      <c r="E109" s="35">
        <v>44208</v>
      </c>
      <c r="F109" s="263">
        <v>44224</v>
      </c>
      <c r="G109" s="263">
        <v>44954</v>
      </c>
      <c r="H109" s="40"/>
      <c r="I109" s="40"/>
      <c r="J109" s="40"/>
      <c r="K109" s="202"/>
      <c r="L109" s="11" t="s">
        <v>3823</v>
      </c>
    </row>
    <row r="110" spans="1:12" ht="24">
      <c r="A110" s="833">
        <v>59</v>
      </c>
      <c r="B110" s="1024" t="s">
        <v>3800</v>
      </c>
      <c r="C110" s="11" t="s">
        <v>3603</v>
      </c>
      <c r="D110" s="11" t="s">
        <v>3801</v>
      </c>
      <c r="E110" s="263">
        <v>44209</v>
      </c>
      <c r="F110" s="263">
        <v>44231</v>
      </c>
      <c r="G110" s="263">
        <v>44961</v>
      </c>
      <c r="H110" s="40"/>
      <c r="I110" s="40"/>
      <c r="J110" s="40"/>
      <c r="K110" s="202"/>
      <c r="L110" s="11" t="s">
        <v>3854</v>
      </c>
    </row>
    <row r="111" spans="1:12" ht="24">
      <c r="A111" s="833">
        <v>60</v>
      </c>
      <c r="B111" s="1027" t="s">
        <v>3875</v>
      </c>
      <c r="C111" s="11" t="s">
        <v>3876</v>
      </c>
      <c r="D111" s="11" t="s">
        <v>2853</v>
      </c>
      <c r="E111" s="263">
        <v>44222</v>
      </c>
      <c r="F111" s="263">
        <v>44232</v>
      </c>
      <c r="G111" s="263">
        <v>44962</v>
      </c>
      <c r="H111" s="956"/>
      <c r="I111" s="45"/>
      <c r="J111" s="958"/>
      <c r="K111" s="202"/>
      <c r="L111" s="11" t="s">
        <v>3877</v>
      </c>
    </row>
    <row r="112" spans="1:12" ht="12.75">
      <c r="A112" s="833">
        <v>61</v>
      </c>
      <c r="B112" s="23" t="s">
        <v>3893</v>
      </c>
      <c r="C112" s="11" t="s">
        <v>3879</v>
      </c>
      <c r="D112" s="11" t="s">
        <v>3880</v>
      </c>
      <c r="E112" s="263">
        <v>44223</v>
      </c>
      <c r="F112" s="263">
        <v>44237</v>
      </c>
      <c r="G112" s="263">
        <v>44967</v>
      </c>
      <c r="H112" s="40"/>
      <c r="I112" s="40"/>
      <c r="J112" s="40"/>
      <c r="K112" s="202"/>
      <c r="L112" s="11" t="s">
        <v>3881</v>
      </c>
    </row>
    <row r="113" spans="1:12" ht="12.75">
      <c r="A113" s="833">
        <v>62</v>
      </c>
      <c r="B113" s="23" t="s">
        <v>3898</v>
      </c>
      <c r="C113" s="11" t="s">
        <v>3899</v>
      </c>
      <c r="D113" s="11" t="s">
        <v>3900</v>
      </c>
      <c r="E113" s="263">
        <v>44230</v>
      </c>
      <c r="F113" s="263">
        <v>44238</v>
      </c>
      <c r="G113" s="263">
        <v>44238</v>
      </c>
      <c r="H113" s="40"/>
      <c r="I113" s="40"/>
      <c r="J113" s="40"/>
      <c r="K113" s="202"/>
      <c r="L113" s="11" t="s">
        <v>3639</v>
      </c>
    </row>
    <row r="114" spans="1:12" ht="24">
      <c r="A114" s="833">
        <v>63</v>
      </c>
      <c r="B114" s="23" t="s">
        <v>3901</v>
      </c>
      <c r="C114" s="11" t="s">
        <v>3902</v>
      </c>
      <c r="D114" s="11" t="s">
        <v>3903</v>
      </c>
      <c r="E114" s="263">
        <v>44237</v>
      </c>
      <c r="F114" s="263">
        <v>44242</v>
      </c>
      <c r="G114" s="263">
        <v>44972</v>
      </c>
      <c r="H114" s="40"/>
      <c r="I114" s="40"/>
      <c r="J114" s="40"/>
      <c r="K114" s="202"/>
      <c r="L114" s="11" t="s">
        <v>3883</v>
      </c>
    </row>
    <row r="115" spans="1:12" ht="27.75" customHeight="1">
      <c r="A115" s="833">
        <v>64</v>
      </c>
      <c r="B115" s="23" t="s">
        <v>3894</v>
      </c>
      <c r="C115" s="11" t="s">
        <v>3878</v>
      </c>
      <c r="D115" s="11" t="s">
        <v>3787</v>
      </c>
      <c r="E115" s="263">
        <v>44223</v>
      </c>
      <c r="F115" s="263">
        <v>44249</v>
      </c>
      <c r="G115" s="263">
        <v>44979</v>
      </c>
      <c r="H115" s="956"/>
      <c r="I115" s="45"/>
      <c r="J115" s="958"/>
      <c r="K115" s="202"/>
      <c r="L115" s="11" t="s">
        <v>3864</v>
      </c>
    </row>
    <row r="116" spans="1:12" s="832" customFormat="1" ht="24">
      <c r="A116" s="833">
        <v>65</v>
      </c>
      <c r="B116" s="1028" t="s">
        <v>3794</v>
      </c>
      <c r="C116" s="830" t="s">
        <v>3792</v>
      </c>
      <c r="D116" s="830" t="s">
        <v>3793</v>
      </c>
      <c r="E116" s="1016">
        <v>44181</v>
      </c>
      <c r="F116" s="1016">
        <v>44249</v>
      </c>
      <c r="G116" s="1016">
        <v>44979</v>
      </c>
      <c r="H116" s="1017"/>
      <c r="I116" s="1017"/>
      <c r="J116" s="1017"/>
      <c r="K116" s="1017"/>
      <c r="L116" s="1035" t="s">
        <v>3837</v>
      </c>
    </row>
    <row r="117" spans="1:12" s="832" customFormat="1" ht="24">
      <c r="A117" s="833">
        <v>66</v>
      </c>
      <c r="B117" s="1029" t="s">
        <v>3991</v>
      </c>
      <c r="C117" s="830" t="s">
        <v>3904</v>
      </c>
      <c r="D117" s="830" t="s">
        <v>3905</v>
      </c>
      <c r="E117" s="1016">
        <v>44237</v>
      </c>
      <c r="F117" s="1016">
        <v>44267</v>
      </c>
      <c r="G117" s="1016">
        <v>44997</v>
      </c>
      <c r="H117" s="1018"/>
      <c r="I117" s="830"/>
      <c r="J117" s="1020"/>
      <c r="K117" s="1019"/>
      <c r="L117" s="830" t="s">
        <v>3909</v>
      </c>
    </row>
    <row r="118" spans="1:12" s="832" customFormat="1" ht="12.75">
      <c r="A118" s="833">
        <v>67</v>
      </c>
      <c r="B118" s="1028" t="s">
        <v>3992</v>
      </c>
      <c r="C118" s="830" t="s">
        <v>3910</v>
      </c>
      <c r="D118" s="830" t="s">
        <v>3911</v>
      </c>
      <c r="E118" s="1016">
        <v>44249</v>
      </c>
      <c r="F118" s="1016">
        <v>44293</v>
      </c>
      <c r="G118" s="1016">
        <v>45023</v>
      </c>
      <c r="H118" s="1018"/>
      <c r="I118" s="830"/>
      <c r="J118" s="1020"/>
      <c r="K118" s="1019"/>
      <c r="L118" s="830" t="s">
        <v>3639</v>
      </c>
    </row>
    <row r="119" spans="1:12" s="468" customFormat="1" ht="24">
      <c r="A119" s="833">
        <v>68</v>
      </c>
      <c r="B119" s="1024" t="s">
        <v>3993</v>
      </c>
      <c r="C119" s="964" t="s">
        <v>3604</v>
      </c>
      <c r="D119" s="202" t="s">
        <v>3605</v>
      </c>
      <c r="E119" s="766">
        <v>44250</v>
      </c>
      <c r="F119" s="965">
        <v>44265</v>
      </c>
      <c r="G119" s="965">
        <v>44995</v>
      </c>
      <c r="H119" s="958"/>
      <c r="I119" s="45"/>
      <c r="J119" s="202"/>
      <c r="K119" s="202"/>
      <c r="L119" s="45" t="s">
        <v>3820</v>
      </c>
    </row>
    <row r="120" spans="1:12" s="832" customFormat="1" ht="12" customHeight="1">
      <c r="A120" s="833">
        <v>69</v>
      </c>
      <c r="B120" s="1030" t="s">
        <v>3994</v>
      </c>
      <c r="C120" s="1017" t="s">
        <v>3995</v>
      </c>
      <c r="D120" s="1017" t="s">
        <v>3996</v>
      </c>
      <c r="E120" s="1021">
        <v>44256</v>
      </c>
      <c r="F120" s="847">
        <v>44284</v>
      </c>
      <c r="G120" s="847">
        <v>45014</v>
      </c>
      <c r="H120" s="1017"/>
      <c r="I120" s="1017"/>
      <c r="J120" s="1017"/>
      <c r="K120" s="1017"/>
      <c r="L120" s="45" t="s">
        <v>3820</v>
      </c>
    </row>
    <row r="121" spans="1:12" ht="24">
      <c r="A121" s="833">
        <v>70</v>
      </c>
      <c r="B121" s="22" t="s">
        <v>3997</v>
      </c>
      <c r="C121" s="830" t="s">
        <v>3998</v>
      </c>
      <c r="D121" s="830" t="s">
        <v>3999</v>
      </c>
      <c r="E121" s="1022">
        <v>44259</v>
      </c>
      <c r="F121" s="35">
        <v>44306</v>
      </c>
      <c r="G121" s="35">
        <v>45036</v>
      </c>
      <c r="H121" s="969"/>
      <c r="I121" s="969"/>
      <c r="J121" s="969"/>
      <c r="K121" s="969"/>
      <c r="L121" s="439" t="s">
        <v>4000</v>
      </c>
    </row>
    <row r="122" spans="1:12" ht="12.75">
      <c r="A122" s="833">
        <v>71</v>
      </c>
      <c r="B122" s="23" t="s">
        <v>4001</v>
      </c>
      <c r="C122" s="11" t="s">
        <v>3614</v>
      </c>
      <c r="D122" s="11" t="s">
        <v>4002</v>
      </c>
      <c r="E122" s="263">
        <v>44298</v>
      </c>
      <c r="F122" s="263">
        <v>44313</v>
      </c>
      <c r="G122" s="263">
        <v>45043</v>
      </c>
      <c r="H122" s="956"/>
      <c r="I122" s="45"/>
      <c r="J122" s="954"/>
      <c r="K122" s="202"/>
      <c r="L122" s="11" t="s">
        <v>4003</v>
      </c>
    </row>
    <row r="123" spans="1:12" ht="26.25" customHeight="1">
      <c r="A123" s="833">
        <v>72</v>
      </c>
      <c r="B123" s="1027" t="s">
        <v>4004</v>
      </c>
      <c r="C123" s="11" t="s">
        <v>3618</v>
      </c>
      <c r="D123" s="11" t="s">
        <v>4005</v>
      </c>
      <c r="E123" s="263">
        <v>44313</v>
      </c>
      <c r="F123" s="263">
        <v>44320</v>
      </c>
      <c r="G123" s="263">
        <v>45050</v>
      </c>
      <c r="H123" s="956"/>
      <c r="I123" s="45"/>
      <c r="J123" s="954"/>
      <c r="K123" s="202"/>
      <c r="L123" s="11" t="s">
        <v>4003</v>
      </c>
    </row>
    <row r="124" spans="1:12" ht="26.25" customHeight="1">
      <c r="A124" s="833">
        <v>73</v>
      </c>
      <c r="B124" s="1027" t="s">
        <v>3633</v>
      </c>
      <c r="C124" s="11" t="s">
        <v>3637</v>
      </c>
      <c r="D124" s="202" t="s">
        <v>2892</v>
      </c>
      <c r="E124" s="263" t="s">
        <v>4016</v>
      </c>
      <c r="F124" s="263" t="s">
        <v>4017</v>
      </c>
      <c r="G124" s="263" t="s">
        <v>4018</v>
      </c>
      <c r="H124" s="956"/>
      <c r="I124" s="45"/>
      <c r="J124" s="954"/>
      <c r="K124" s="202"/>
      <c r="L124" s="11" t="s">
        <v>4003</v>
      </c>
    </row>
    <row r="125" spans="1:12" s="468" customFormat="1" ht="24">
      <c r="A125" s="833">
        <v>74</v>
      </c>
      <c r="B125" s="59" t="s">
        <v>4022</v>
      </c>
      <c r="C125" s="45" t="s">
        <v>4023</v>
      </c>
      <c r="D125" s="45" t="s">
        <v>4024</v>
      </c>
      <c r="E125" s="766">
        <v>44248</v>
      </c>
      <c r="F125" s="766" t="s">
        <v>4020</v>
      </c>
      <c r="G125" s="766" t="s">
        <v>4021</v>
      </c>
      <c r="H125" s="958"/>
      <c r="I125" s="958"/>
      <c r="J125" s="958"/>
      <c r="K125" s="202"/>
      <c r="L125" s="45" t="s">
        <v>4025</v>
      </c>
    </row>
    <row r="126" spans="1:12" s="468" customFormat="1" ht="24">
      <c r="A126" s="833">
        <v>75</v>
      </c>
      <c r="B126" s="59" t="s">
        <v>4019</v>
      </c>
      <c r="C126" s="45" t="s">
        <v>3825</v>
      </c>
      <c r="D126" s="45" t="s">
        <v>3826</v>
      </c>
      <c r="E126" s="766">
        <v>44062</v>
      </c>
      <c r="F126" s="766" t="s">
        <v>4020</v>
      </c>
      <c r="G126" s="766" t="s">
        <v>4021</v>
      </c>
      <c r="H126" s="958"/>
      <c r="I126" s="958"/>
      <c r="J126" s="958"/>
      <c r="K126" s="202"/>
      <c r="L126" s="976" t="s">
        <v>3827</v>
      </c>
    </row>
    <row r="127" ht="12.75">
      <c r="A127" s="109"/>
    </row>
    <row r="128" ht="12.75">
      <c r="A128" s="109"/>
    </row>
    <row r="129" ht="12.75">
      <c r="A129" s="109"/>
    </row>
    <row r="130" ht="12.75">
      <c r="A130" s="109"/>
    </row>
    <row r="131" ht="12.75">
      <c r="A131" s="135"/>
    </row>
    <row r="132" ht="12.75">
      <c r="A132" s="109"/>
    </row>
    <row r="133" ht="12.75">
      <c r="A133" s="109"/>
    </row>
    <row r="134" ht="12.75">
      <c r="A134" s="109"/>
    </row>
    <row r="135" ht="12.75">
      <c r="A135" s="109"/>
    </row>
    <row r="136" spans="1:12" ht="12.75">
      <c r="A136" s="135"/>
      <c r="B136" s="111"/>
      <c r="C136" s="60"/>
      <c r="D136" s="60"/>
      <c r="E136" s="350"/>
      <c r="F136" s="266"/>
      <c r="G136" s="266"/>
      <c r="H136" s="961"/>
      <c r="I136" s="961"/>
      <c r="J136" s="961"/>
      <c r="K136" s="960"/>
      <c r="L136" s="144"/>
    </row>
    <row r="137" spans="1:12" ht="12.75">
      <c r="A137" s="135"/>
      <c r="B137" s="111"/>
      <c r="C137" s="60"/>
      <c r="D137" s="60"/>
      <c r="E137" s="350"/>
      <c r="F137" s="266"/>
      <c r="G137" s="266"/>
      <c r="H137" s="961"/>
      <c r="I137" s="961"/>
      <c r="J137" s="961"/>
      <c r="K137" s="960"/>
      <c r="L137" s="144"/>
    </row>
    <row r="138" spans="1:11" ht="15">
      <c r="A138" s="4" t="s">
        <v>684</v>
      </c>
      <c r="H138" s="980"/>
      <c r="I138" s="980"/>
      <c r="J138" s="980"/>
      <c r="K138" s="980"/>
    </row>
    <row r="139" spans="1:11" ht="15">
      <c r="A139" s="97" t="s">
        <v>1168</v>
      </c>
      <c r="H139" s="980"/>
      <c r="I139" s="980"/>
      <c r="J139" s="980"/>
      <c r="K139" s="980"/>
    </row>
    <row r="140" spans="2:11" ht="12.75">
      <c r="B140" t="s">
        <v>201</v>
      </c>
      <c r="H140" s="980"/>
      <c r="I140" s="980"/>
      <c r="J140" s="980"/>
      <c r="K140" s="980"/>
    </row>
    <row r="141" spans="1:11" ht="15">
      <c r="A141" s="97" t="s">
        <v>2705</v>
      </c>
      <c r="H141" s="980"/>
      <c r="I141" s="980"/>
      <c r="J141" s="980"/>
      <c r="K141" s="980"/>
    </row>
    <row r="142" spans="2:11" ht="12.75">
      <c r="B142" t="s">
        <v>201</v>
      </c>
      <c r="H142" s="980"/>
      <c r="I142" s="980"/>
      <c r="J142" s="980"/>
      <c r="K142" s="980"/>
    </row>
    <row r="143" spans="1:11" ht="15">
      <c r="A143" s="4" t="s">
        <v>2706</v>
      </c>
      <c r="H143" s="980"/>
      <c r="I143" s="980"/>
      <c r="J143" s="980"/>
      <c r="K143" s="980"/>
    </row>
    <row r="144" spans="2:11" ht="12.75">
      <c r="B144" t="s">
        <v>201</v>
      </c>
      <c r="H144" s="980"/>
      <c r="I144" s="980"/>
      <c r="J144" s="980"/>
      <c r="K144" s="980"/>
    </row>
    <row r="145" spans="1:11" ht="15">
      <c r="A145" s="4" t="s">
        <v>2707</v>
      </c>
      <c r="H145" s="980"/>
      <c r="I145" s="980"/>
      <c r="J145" s="980"/>
      <c r="K145" s="980"/>
    </row>
    <row r="146" spans="2:11" ht="12.75">
      <c r="B146" t="s">
        <v>201</v>
      </c>
      <c r="H146" s="980"/>
      <c r="I146" s="980"/>
      <c r="J146" s="980"/>
      <c r="K146" s="980"/>
    </row>
    <row r="147" spans="1:11" ht="15">
      <c r="A147" s="4" t="s">
        <v>1895</v>
      </c>
      <c r="H147" s="980"/>
      <c r="I147" s="980"/>
      <c r="J147" s="980"/>
      <c r="K147" s="980"/>
    </row>
    <row r="148" spans="1:11" ht="15">
      <c r="A148" s="97" t="s">
        <v>1896</v>
      </c>
      <c r="H148" s="980"/>
      <c r="I148" s="980"/>
      <c r="J148" s="980"/>
      <c r="K148" s="980"/>
    </row>
    <row r="149" spans="1:12" ht="12.75" customHeight="1">
      <c r="A149" s="1213" t="s">
        <v>1474</v>
      </c>
      <c r="B149" s="1264" t="s">
        <v>1668</v>
      </c>
      <c r="C149" s="1264" t="s">
        <v>279</v>
      </c>
      <c r="D149" s="1264" t="s">
        <v>1767</v>
      </c>
      <c r="E149" s="1264" t="s">
        <v>1562</v>
      </c>
      <c r="F149" s="1172" t="s">
        <v>1545</v>
      </c>
      <c r="G149" s="1172" t="s">
        <v>824</v>
      </c>
      <c r="H149" s="1258" t="s">
        <v>348</v>
      </c>
      <c r="I149" s="1261" t="s">
        <v>665</v>
      </c>
      <c r="J149" s="1262"/>
      <c r="K149" s="1258" t="s">
        <v>477</v>
      </c>
      <c r="L149" s="1255" t="s">
        <v>199</v>
      </c>
    </row>
    <row r="150" spans="1:12" ht="12.75">
      <c r="A150" s="1214"/>
      <c r="B150" s="1265"/>
      <c r="C150" s="1265"/>
      <c r="D150" s="1265"/>
      <c r="E150" s="1265"/>
      <c r="F150" s="1208"/>
      <c r="G150" s="1208"/>
      <c r="H150" s="1259"/>
      <c r="I150" s="1258" t="s">
        <v>539</v>
      </c>
      <c r="J150" s="1258" t="s">
        <v>200</v>
      </c>
      <c r="K150" s="1259"/>
      <c r="L150" s="1256"/>
    </row>
    <row r="151" spans="1:12" ht="12.75">
      <c r="A151" s="1214"/>
      <c r="B151" s="1265"/>
      <c r="C151" s="1265"/>
      <c r="D151" s="1265"/>
      <c r="E151" s="1265"/>
      <c r="F151" s="1208"/>
      <c r="G151" s="1208"/>
      <c r="H151" s="1259"/>
      <c r="I151" s="1259"/>
      <c r="J151" s="1259"/>
      <c r="K151" s="1259"/>
      <c r="L151" s="1256"/>
    </row>
    <row r="152" spans="1:12" ht="12.75">
      <c r="A152" s="1263"/>
      <c r="B152" s="1263"/>
      <c r="C152" s="1263"/>
      <c r="D152" s="1263"/>
      <c r="E152" s="1263"/>
      <c r="F152" s="1263"/>
      <c r="G152" s="1263"/>
      <c r="H152" s="1260"/>
      <c r="I152" s="1260"/>
      <c r="J152" s="1260"/>
      <c r="K152" s="1260"/>
      <c r="L152" s="1257"/>
    </row>
    <row r="153" spans="1:12" ht="13.5">
      <c r="A153" s="256"/>
      <c r="B153" s="260" t="s">
        <v>1310</v>
      </c>
      <c r="C153" s="246"/>
      <c r="D153" s="246"/>
      <c r="E153" s="246"/>
      <c r="F153" s="257"/>
      <c r="G153" s="257"/>
      <c r="H153" s="981"/>
      <c r="I153" s="981"/>
      <c r="J153" s="981"/>
      <c r="K153" s="981"/>
      <c r="L153" s="1036"/>
    </row>
    <row r="154" spans="1:12" ht="24">
      <c r="A154" s="30">
        <v>1</v>
      </c>
      <c r="B154" s="15" t="s">
        <v>2807</v>
      </c>
      <c r="C154" s="40" t="s">
        <v>2352</v>
      </c>
      <c r="D154" s="40" t="s">
        <v>560</v>
      </c>
      <c r="E154" s="270">
        <v>39958</v>
      </c>
      <c r="F154" s="263">
        <v>40080</v>
      </c>
      <c r="G154" s="263">
        <v>40809</v>
      </c>
      <c r="H154" s="962" t="s">
        <v>561</v>
      </c>
      <c r="I154" s="971" t="s">
        <v>46</v>
      </c>
      <c r="J154" s="971" t="s">
        <v>1220</v>
      </c>
      <c r="K154" s="982" t="s">
        <v>1936</v>
      </c>
      <c r="L154" s="11"/>
    </row>
    <row r="155" spans="1:12" ht="36">
      <c r="A155" s="30">
        <f aca="true" t="shared" si="0" ref="A155:A217">SUM(A154+1)</f>
        <v>2</v>
      </c>
      <c r="B155" s="82" t="s">
        <v>572</v>
      </c>
      <c r="C155" s="40" t="s">
        <v>573</v>
      </c>
      <c r="D155" s="40" t="s">
        <v>1204</v>
      </c>
      <c r="E155" s="270">
        <v>40869</v>
      </c>
      <c r="F155" s="263">
        <v>40011</v>
      </c>
      <c r="G155" s="263">
        <v>40740</v>
      </c>
      <c r="H155" s="962" t="s">
        <v>1617</v>
      </c>
      <c r="I155" s="971" t="s">
        <v>938</v>
      </c>
      <c r="J155" s="955" t="s">
        <v>1036</v>
      </c>
      <c r="K155" s="982" t="s">
        <v>1936</v>
      </c>
      <c r="L155" s="11"/>
    </row>
    <row r="156" spans="1:12" ht="25.5">
      <c r="A156" s="30">
        <v>2</v>
      </c>
      <c r="B156" s="82" t="s">
        <v>562</v>
      </c>
      <c r="C156" s="40" t="s">
        <v>2729</v>
      </c>
      <c r="D156" s="40" t="s">
        <v>1070</v>
      </c>
      <c r="E156" s="270">
        <v>40190</v>
      </c>
      <c r="F156" s="263">
        <v>40196</v>
      </c>
      <c r="G156" s="263">
        <v>40925</v>
      </c>
      <c r="H156" s="962" t="s">
        <v>763</v>
      </c>
      <c r="I156" s="971" t="s">
        <v>768</v>
      </c>
      <c r="J156" s="971" t="s">
        <v>1220</v>
      </c>
      <c r="K156" s="982" t="s">
        <v>1071</v>
      </c>
      <c r="L156" s="11"/>
    </row>
    <row r="157" spans="1:12" ht="25.5">
      <c r="A157" s="30">
        <f t="shared" si="0"/>
        <v>3</v>
      </c>
      <c r="B157" s="82" t="s">
        <v>1205</v>
      </c>
      <c r="C157" s="40" t="s">
        <v>1222</v>
      </c>
      <c r="D157" s="40" t="s">
        <v>1457</v>
      </c>
      <c r="E157" s="270">
        <v>40190</v>
      </c>
      <c r="F157" s="263">
        <v>40368</v>
      </c>
      <c r="G157" s="263">
        <v>41098</v>
      </c>
      <c r="H157" s="962" t="s">
        <v>1458</v>
      </c>
      <c r="I157" s="971" t="s">
        <v>1989</v>
      </c>
      <c r="J157" s="955" t="s">
        <v>1220</v>
      </c>
      <c r="K157" s="982" t="s">
        <v>347</v>
      </c>
      <c r="L157" s="11"/>
    </row>
    <row r="158" spans="1:12" ht="25.5">
      <c r="A158" s="30">
        <v>3</v>
      </c>
      <c r="B158" s="82" t="s">
        <v>1314</v>
      </c>
      <c r="C158" s="40" t="s">
        <v>1261</v>
      </c>
      <c r="D158" s="40" t="s">
        <v>1262</v>
      </c>
      <c r="E158" s="270">
        <v>40591</v>
      </c>
      <c r="F158" s="263">
        <v>40644</v>
      </c>
      <c r="G158" s="263">
        <v>41374</v>
      </c>
      <c r="H158" s="962" t="s">
        <v>233</v>
      </c>
      <c r="I158" s="971" t="s">
        <v>1334</v>
      </c>
      <c r="J158" s="955" t="s">
        <v>1036</v>
      </c>
      <c r="K158" s="982" t="s">
        <v>1263</v>
      </c>
      <c r="L158" s="11"/>
    </row>
    <row r="159" spans="1:12" ht="12.75">
      <c r="A159" s="30">
        <f t="shared" si="0"/>
        <v>4</v>
      </c>
      <c r="B159" s="82" t="s">
        <v>1264</v>
      </c>
      <c r="C159" s="40" t="s">
        <v>1265</v>
      </c>
      <c r="D159" s="40" t="s">
        <v>384</v>
      </c>
      <c r="E159" s="270">
        <v>40169</v>
      </c>
      <c r="F159" s="263">
        <v>40592</v>
      </c>
      <c r="G159" s="263">
        <v>41322</v>
      </c>
      <c r="H159" s="962" t="s">
        <v>385</v>
      </c>
      <c r="I159" s="971" t="s">
        <v>960</v>
      </c>
      <c r="J159" s="971" t="s">
        <v>1220</v>
      </c>
      <c r="K159" s="982" t="s">
        <v>386</v>
      </c>
      <c r="L159" s="11"/>
    </row>
    <row r="160" spans="1:12" ht="24">
      <c r="A160" s="30">
        <v>4</v>
      </c>
      <c r="B160" s="15" t="s">
        <v>2808</v>
      </c>
      <c r="C160" s="40" t="s">
        <v>735</v>
      </c>
      <c r="D160" s="40" t="s">
        <v>734</v>
      </c>
      <c r="E160" s="270">
        <v>40947</v>
      </c>
      <c r="F160" s="263">
        <v>41218</v>
      </c>
      <c r="G160" s="263">
        <v>41309</v>
      </c>
      <c r="H160" s="962" t="s">
        <v>2516</v>
      </c>
      <c r="I160" s="40" t="s">
        <v>2395</v>
      </c>
      <c r="J160" s="40" t="s">
        <v>1220</v>
      </c>
      <c r="K160" s="202" t="s">
        <v>1313</v>
      </c>
      <c r="L160" s="268" t="s">
        <v>1292</v>
      </c>
    </row>
    <row r="161" spans="1:12" ht="51">
      <c r="A161" s="30">
        <f t="shared" si="0"/>
        <v>5</v>
      </c>
      <c r="B161" s="15" t="s">
        <v>2809</v>
      </c>
      <c r="C161" s="40" t="s">
        <v>2417</v>
      </c>
      <c r="D161" s="40" t="s">
        <v>570</v>
      </c>
      <c r="E161" s="270">
        <v>40963</v>
      </c>
      <c r="F161" s="263">
        <v>41218</v>
      </c>
      <c r="G161" s="263">
        <v>41309</v>
      </c>
      <c r="H161" s="962" t="s">
        <v>1834</v>
      </c>
      <c r="I161" s="971" t="s">
        <v>87</v>
      </c>
      <c r="J161" s="971" t="s">
        <v>1220</v>
      </c>
      <c r="K161" s="982" t="s">
        <v>571</v>
      </c>
      <c r="L161" s="268" t="s">
        <v>1292</v>
      </c>
    </row>
    <row r="162" spans="1:12" ht="24">
      <c r="A162" s="30">
        <v>5</v>
      </c>
      <c r="B162" s="15" t="s">
        <v>2810</v>
      </c>
      <c r="C162" s="40" t="s">
        <v>554</v>
      </c>
      <c r="D162" s="40" t="s">
        <v>2464</v>
      </c>
      <c r="E162" s="270">
        <v>40945</v>
      </c>
      <c r="F162" s="263">
        <v>41218</v>
      </c>
      <c r="G162" s="263"/>
      <c r="H162" s="962" t="s">
        <v>1834</v>
      </c>
      <c r="I162" s="971" t="s">
        <v>87</v>
      </c>
      <c r="J162" s="971" t="s">
        <v>1220</v>
      </c>
      <c r="K162" s="202" t="s">
        <v>1313</v>
      </c>
      <c r="L162" s="11"/>
    </row>
    <row r="163" spans="1:12" ht="12.75">
      <c r="A163" s="30">
        <f t="shared" si="0"/>
        <v>6</v>
      </c>
      <c r="B163" s="15" t="s">
        <v>2811</v>
      </c>
      <c r="C163" s="40" t="s">
        <v>1311</v>
      </c>
      <c r="D163" s="40" t="s">
        <v>1312</v>
      </c>
      <c r="E163" s="270">
        <v>40947</v>
      </c>
      <c r="F163" s="263">
        <v>41218</v>
      </c>
      <c r="G163" s="263">
        <v>41309</v>
      </c>
      <c r="H163" s="962" t="s">
        <v>2516</v>
      </c>
      <c r="I163" s="971" t="s">
        <v>2395</v>
      </c>
      <c r="J163" s="971" t="s">
        <v>1220</v>
      </c>
      <c r="K163" s="202" t="s">
        <v>1313</v>
      </c>
      <c r="L163" s="268" t="s">
        <v>1292</v>
      </c>
    </row>
    <row r="164" spans="1:12" ht="24">
      <c r="A164" s="30">
        <v>6</v>
      </c>
      <c r="B164" s="82" t="s">
        <v>2514</v>
      </c>
      <c r="C164" s="40" t="s">
        <v>2465</v>
      </c>
      <c r="D164" s="40" t="s">
        <v>1966</v>
      </c>
      <c r="E164" s="270">
        <v>41103</v>
      </c>
      <c r="F164" s="263">
        <v>41185</v>
      </c>
      <c r="G164" s="263">
        <v>41366</v>
      </c>
      <c r="H164" s="962" t="s">
        <v>2515</v>
      </c>
      <c r="I164" s="40" t="s">
        <v>2395</v>
      </c>
      <c r="J164" s="40" t="s">
        <v>1220</v>
      </c>
      <c r="K164" s="202" t="s">
        <v>1313</v>
      </c>
      <c r="L164" s="268" t="s">
        <v>1291</v>
      </c>
    </row>
    <row r="165" spans="1:12" ht="36">
      <c r="A165" s="30">
        <f t="shared" si="0"/>
        <v>7</v>
      </c>
      <c r="B165" s="82" t="s">
        <v>765</v>
      </c>
      <c r="C165" s="261" t="s">
        <v>764</v>
      </c>
      <c r="D165" s="40" t="s">
        <v>408</v>
      </c>
      <c r="E165" s="263">
        <v>40934</v>
      </c>
      <c r="F165" s="263">
        <v>40995</v>
      </c>
      <c r="G165" s="263">
        <v>41724</v>
      </c>
      <c r="H165" s="954" t="s">
        <v>766</v>
      </c>
      <c r="I165" s="45" t="s">
        <v>768</v>
      </c>
      <c r="J165" s="45" t="s">
        <v>1220</v>
      </c>
      <c r="K165" s="202" t="s">
        <v>2270</v>
      </c>
      <c r="L165" s="11" t="s">
        <v>1880</v>
      </c>
    </row>
    <row r="166" spans="1:12" ht="24">
      <c r="A166" s="30">
        <v>7</v>
      </c>
      <c r="B166" s="82" t="s">
        <v>2392</v>
      </c>
      <c r="C166" s="10" t="s">
        <v>556</v>
      </c>
      <c r="D166" s="10" t="s">
        <v>1883</v>
      </c>
      <c r="E166" s="264">
        <v>40975</v>
      </c>
      <c r="F166" s="263">
        <v>41016</v>
      </c>
      <c r="G166" s="263">
        <v>41745</v>
      </c>
      <c r="H166" s="983" t="s">
        <v>1884</v>
      </c>
      <c r="I166" s="40" t="s">
        <v>377</v>
      </c>
      <c r="J166" s="40" t="s">
        <v>1036</v>
      </c>
      <c r="K166" s="473" t="s">
        <v>1885</v>
      </c>
      <c r="L166" s="11" t="s">
        <v>1886</v>
      </c>
    </row>
    <row r="167" spans="1:12" ht="36">
      <c r="A167" s="30">
        <f t="shared" si="0"/>
        <v>8</v>
      </c>
      <c r="B167" s="82" t="s">
        <v>1887</v>
      </c>
      <c r="C167" s="40" t="s">
        <v>22</v>
      </c>
      <c r="D167" s="40" t="s">
        <v>1888</v>
      </c>
      <c r="E167" s="263">
        <v>41039</v>
      </c>
      <c r="F167" s="263">
        <v>41067</v>
      </c>
      <c r="G167" s="263">
        <v>41326</v>
      </c>
      <c r="H167" s="954" t="s">
        <v>1889</v>
      </c>
      <c r="I167" s="955" t="s">
        <v>1890</v>
      </c>
      <c r="J167" s="955" t="s">
        <v>1891</v>
      </c>
      <c r="K167" s="202" t="s">
        <v>475</v>
      </c>
      <c r="L167" s="11" t="s">
        <v>476</v>
      </c>
    </row>
    <row r="168" spans="1:12" ht="36">
      <c r="A168" s="30">
        <v>8</v>
      </c>
      <c r="B168" s="82" t="s">
        <v>2006</v>
      </c>
      <c r="C168" s="11" t="s">
        <v>2684</v>
      </c>
      <c r="D168" s="11" t="s">
        <v>861</v>
      </c>
      <c r="E168" s="262">
        <v>41317</v>
      </c>
      <c r="F168" s="263">
        <v>41353</v>
      </c>
      <c r="G168" s="263">
        <v>42082</v>
      </c>
      <c r="H168" s="954" t="s">
        <v>1140</v>
      </c>
      <c r="I168" s="984" t="s">
        <v>2007</v>
      </c>
      <c r="J168" s="955" t="s">
        <v>1036</v>
      </c>
      <c r="K168" s="59" t="s">
        <v>1936</v>
      </c>
      <c r="L168" s="11"/>
    </row>
    <row r="169" spans="1:12" ht="12.75">
      <c r="A169" s="30">
        <f t="shared" si="0"/>
        <v>9</v>
      </c>
      <c r="B169" s="82" t="s">
        <v>1569</v>
      </c>
      <c r="C169" s="11" t="s">
        <v>2683</v>
      </c>
      <c r="D169" s="10" t="s">
        <v>1568</v>
      </c>
      <c r="E169" s="263">
        <v>41225</v>
      </c>
      <c r="F169" s="263">
        <v>41358</v>
      </c>
      <c r="G169" s="263">
        <v>42087</v>
      </c>
      <c r="H169" s="954" t="s">
        <v>762</v>
      </c>
      <c r="I169" s="45" t="s">
        <v>390</v>
      </c>
      <c r="J169" s="45" t="s">
        <v>79</v>
      </c>
      <c r="K169" s="473" t="s">
        <v>2176</v>
      </c>
      <c r="L169" s="11"/>
    </row>
    <row r="170" spans="1:12" ht="25.5">
      <c r="A170" s="30">
        <v>9</v>
      </c>
      <c r="B170" s="82" t="s">
        <v>232</v>
      </c>
      <c r="C170" s="11" t="s">
        <v>2685</v>
      </c>
      <c r="D170" s="11" t="s">
        <v>2614</v>
      </c>
      <c r="E170" s="262">
        <v>41359</v>
      </c>
      <c r="F170" s="263">
        <v>41393</v>
      </c>
      <c r="G170" s="263">
        <v>42122</v>
      </c>
      <c r="H170" s="954" t="s">
        <v>2508</v>
      </c>
      <c r="I170" s="955" t="s">
        <v>1930</v>
      </c>
      <c r="J170" s="955" t="s">
        <v>1036</v>
      </c>
      <c r="K170" s="202" t="s">
        <v>2509</v>
      </c>
      <c r="L170" s="11"/>
    </row>
    <row r="171" spans="1:12" ht="24">
      <c r="A171" s="30">
        <f t="shared" si="0"/>
        <v>10</v>
      </c>
      <c r="B171" s="26" t="s">
        <v>2681</v>
      </c>
      <c r="C171" s="261" t="s">
        <v>505</v>
      </c>
      <c r="D171" s="40" t="s">
        <v>1709</v>
      </c>
      <c r="E171" s="263">
        <v>41898</v>
      </c>
      <c r="F171" s="1023">
        <v>41984</v>
      </c>
      <c r="G171" s="275">
        <v>42165</v>
      </c>
      <c r="H171" s="954" t="s">
        <v>2515</v>
      </c>
      <c r="I171" s="45" t="s">
        <v>2395</v>
      </c>
      <c r="J171" s="45" t="s">
        <v>1220</v>
      </c>
      <c r="K171" s="202" t="s">
        <v>1710</v>
      </c>
      <c r="L171" s="10"/>
    </row>
    <row r="172" spans="1:12" ht="24">
      <c r="A172" s="30">
        <v>10</v>
      </c>
      <c r="B172" s="26" t="s">
        <v>1745</v>
      </c>
      <c r="C172" s="45" t="s">
        <v>1803</v>
      </c>
      <c r="D172" s="45" t="s">
        <v>800</v>
      </c>
      <c r="E172" s="271">
        <v>41459</v>
      </c>
      <c r="F172" s="263">
        <v>41557</v>
      </c>
      <c r="G172" s="263">
        <v>42286</v>
      </c>
      <c r="H172" s="971" t="s">
        <v>2510</v>
      </c>
      <c r="I172" s="40" t="s">
        <v>1526</v>
      </c>
      <c r="J172" s="40" t="s">
        <v>1220</v>
      </c>
      <c r="K172" s="473" t="s">
        <v>1936</v>
      </c>
      <c r="L172" s="23" t="s">
        <v>2129</v>
      </c>
    </row>
    <row r="173" spans="1:12" ht="36">
      <c r="A173" s="30">
        <f t="shared" si="0"/>
        <v>11</v>
      </c>
      <c r="B173" s="15" t="s">
        <v>1519</v>
      </c>
      <c r="C173" s="40" t="s">
        <v>909</v>
      </c>
      <c r="D173" s="40" t="s">
        <v>1570</v>
      </c>
      <c r="E173" s="263">
        <v>41688</v>
      </c>
      <c r="F173" s="263">
        <v>41858</v>
      </c>
      <c r="G173" s="263">
        <v>42588</v>
      </c>
      <c r="H173" s="954" t="s">
        <v>763</v>
      </c>
      <c r="I173" s="955" t="s">
        <v>768</v>
      </c>
      <c r="J173" s="955" t="s">
        <v>1220</v>
      </c>
      <c r="K173" s="202" t="s">
        <v>1197</v>
      </c>
      <c r="L173" s="11"/>
    </row>
    <row r="174" spans="1:12" ht="36">
      <c r="A174" s="30">
        <v>11</v>
      </c>
      <c r="B174" s="26" t="s">
        <v>47</v>
      </c>
      <c r="C174" s="261" t="s">
        <v>1162</v>
      </c>
      <c r="D174" s="40" t="s">
        <v>1158</v>
      </c>
      <c r="E174" s="263">
        <v>41856</v>
      </c>
      <c r="F174" s="275">
        <v>41899</v>
      </c>
      <c r="G174" s="275">
        <v>42629</v>
      </c>
      <c r="H174" s="954" t="s">
        <v>1159</v>
      </c>
      <c r="I174" s="45" t="s">
        <v>420</v>
      </c>
      <c r="J174" s="45" t="s">
        <v>1220</v>
      </c>
      <c r="K174" s="202" t="s">
        <v>1936</v>
      </c>
      <c r="L174" s="10"/>
    </row>
    <row r="175" spans="1:12" ht="36">
      <c r="A175" s="30">
        <f t="shared" si="0"/>
        <v>12</v>
      </c>
      <c r="B175" s="26" t="s">
        <v>1221</v>
      </c>
      <c r="C175" s="261" t="s">
        <v>1754</v>
      </c>
      <c r="D175" s="40" t="s">
        <v>1753</v>
      </c>
      <c r="E175" s="263">
        <v>41801</v>
      </c>
      <c r="F175" s="263">
        <v>41995</v>
      </c>
      <c r="G175" s="263">
        <v>42725</v>
      </c>
      <c r="H175" s="954" t="s">
        <v>766</v>
      </c>
      <c r="I175" s="45" t="s">
        <v>768</v>
      </c>
      <c r="J175" s="45" t="s">
        <v>1220</v>
      </c>
      <c r="K175" s="202" t="s">
        <v>1752</v>
      </c>
      <c r="L175" s="10"/>
    </row>
    <row r="176" spans="1:12" ht="48">
      <c r="A176" s="30">
        <v>12</v>
      </c>
      <c r="B176" s="82" t="s">
        <v>687</v>
      </c>
      <c r="C176" s="45" t="s">
        <v>688</v>
      </c>
      <c r="D176" s="11" t="s">
        <v>1589</v>
      </c>
      <c r="E176" s="262">
        <v>42241</v>
      </c>
      <c r="F176" s="265"/>
      <c r="G176" s="265"/>
      <c r="H176" s="954" t="s">
        <v>2005</v>
      </c>
      <c r="I176" s="40" t="s">
        <v>1355</v>
      </c>
      <c r="J176" s="40" t="s">
        <v>1220</v>
      </c>
      <c r="K176" s="45" t="s">
        <v>1936</v>
      </c>
      <c r="L176" s="1027" t="s">
        <v>1169</v>
      </c>
    </row>
    <row r="177" spans="1:12" ht="48">
      <c r="A177" s="30">
        <f t="shared" si="0"/>
        <v>13</v>
      </c>
      <c r="B177" s="26" t="s">
        <v>2727</v>
      </c>
      <c r="C177" s="45" t="s">
        <v>1729</v>
      </c>
      <c r="D177" s="40" t="s">
        <v>373</v>
      </c>
      <c r="E177" s="271">
        <v>42136</v>
      </c>
      <c r="F177" s="271">
        <v>42144</v>
      </c>
      <c r="G177" s="271">
        <v>42874</v>
      </c>
      <c r="H177" s="971"/>
      <c r="I177" s="955" t="s">
        <v>1727</v>
      </c>
      <c r="J177" s="40" t="s">
        <v>1220</v>
      </c>
      <c r="K177" s="473" t="s">
        <v>1728</v>
      </c>
      <c r="L177" s="23" t="s">
        <v>1726</v>
      </c>
    </row>
    <row r="178" spans="1:12" ht="24">
      <c r="A178" s="30">
        <v>13</v>
      </c>
      <c r="B178" s="26" t="s">
        <v>860</v>
      </c>
      <c r="C178" s="45" t="s">
        <v>555</v>
      </c>
      <c r="D178" s="45" t="s">
        <v>761</v>
      </c>
      <c r="E178" s="271">
        <v>41352</v>
      </c>
      <c r="F178" s="271">
        <v>42160</v>
      </c>
      <c r="G178" s="271">
        <v>42890</v>
      </c>
      <c r="H178" s="971"/>
      <c r="I178" s="40" t="s">
        <v>1526</v>
      </c>
      <c r="J178" s="40" t="s">
        <v>1220</v>
      </c>
      <c r="K178" s="473" t="s">
        <v>2512</v>
      </c>
      <c r="L178" s="23" t="s">
        <v>2511</v>
      </c>
    </row>
    <row r="179" spans="1:12" s="6" customFormat="1" ht="24">
      <c r="A179" s="30">
        <f t="shared" si="0"/>
        <v>14</v>
      </c>
      <c r="B179" s="26" t="s">
        <v>2379</v>
      </c>
      <c r="C179" s="45" t="s">
        <v>644</v>
      </c>
      <c r="D179" s="45" t="s">
        <v>645</v>
      </c>
      <c r="E179" s="271">
        <v>42160</v>
      </c>
      <c r="F179" s="271">
        <v>42262</v>
      </c>
      <c r="G179" s="271">
        <v>42992</v>
      </c>
      <c r="H179" s="985" t="s">
        <v>766</v>
      </c>
      <c r="I179" s="40" t="s">
        <v>768</v>
      </c>
      <c r="J179" s="40" t="s">
        <v>1220</v>
      </c>
      <c r="K179" s="473" t="s">
        <v>646</v>
      </c>
      <c r="L179" s="23" t="s">
        <v>643</v>
      </c>
    </row>
    <row r="180" spans="1:12" s="6" customFormat="1" ht="12.75">
      <c r="A180" s="30">
        <v>14</v>
      </c>
      <c r="B180" s="26" t="s">
        <v>1893</v>
      </c>
      <c r="C180" s="45" t="s">
        <v>1432</v>
      </c>
      <c r="D180" s="45" t="s">
        <v>2394</v>
      </c>
      <c r="E180" s="271">
        <v>41570</v>
      </c>
      <c r="F180" s="271">
        <v>42282</v>
      </c>
      <c r="G180" s="271">
        <v>43013</v>
      </c>
      <c r="H180" s="985" t="s">
        <v>664</v>
      </c>
      <c r="I180" s="40" t="s">
        <v>1526</v>
      </c>
      <c r="J180" s="40" t="s">
        <v>1220</v>
      </c>
      <c r="K180" s="473" t="s">
        <v>1936</v>
      </c>
      <c r="L180" s="23" t="s">
        <v>1151</v>
      </c>
    </row>
    <row r="181" spans="1:12" s="6" customFormat="1" ht="36">
      <c r="A181" s="30">
        <f t="shared" si="0"/>
        <v>15</v>
      </c>
      <c r="B181" s="15" t="s">
        <v>2792</v>
      </c>
      <c r="C181" s="10" t="s">
        <v>2035</v>
      </c>
      <c r="D181" s="10" t="s">
        <v>1833</v>
      </c>
      <c r="E181" s="263">
        <v>42132</v>
      </c>
      <c r="F181" s="263">
        <v>42403</v>
      </c>
      <c r="G181" s="263">
        <v>43133</v>
      </c>
      <c r="H181" s="958" t="s">
        <v>233</v>
      </c>
      <c r="I181" s="40" t="s">
        <v>1334</v>
      </c>
      <c r="J181" s="40" t="s">
        <v>1036</v>
      </c>
      <c r="K181" s="202" t="s">
        <v>234</v>
      </c>
      <c r="L181" s="11" t="s">
        <v>2793</v>
      </c>
    </row>
    <row r="182" spans="1:12" s="6" customFormat="1" ht="25.5">
      <c r="A182" s="30">
        <v>15</v>
      </c>
      <c r="B182" s="26" t="s">
        <v>2390</v>
      </c>
      <c r="C182" s="45" t="s">
        <v>1803</v>
      </c>
      <c r="D182" s="45" t="s">
        <v>1580</v>
      </c>
      <c r="E182" s="271">
        <v>42292</v>
      </c>
      <c r="F182" s="271">
        <v>42422</v>
      </c>
      <c r="G182" s="271">
        <v>43152</v>
      </c>
      <c r="H182" s="959" t="s">
        <v>1994</v>
      </c>
      <c r="I182" s="40" t="s">
        <v>1526</v>
      </c>
      <c r="J182" s="40" t="s">
        <v>1220</v>
      </c>
      <c r="K182" s="473" t="s">
        <v>1936</v>
      </c>
      <c r="L182" s="10"/>
    </row>
    <row r="183" spans="1:12" s="6" customFormat="1" ht="36">
      <c r="A183" s="30">
        <f t="shared" si="0"/>
        <v>16</v>
      </c>
      <c r="B183" s="15" t="s">
        <v>2794</v>
      </c>
      <c r="C183" s="40" t="s">
        <v>635</v>
      </c>
      <c r="D183" s="40" t="s">
        <v>1881</v>
      </c>
      <c r="E183" s="263">
        <v>42487</v>
      </c>
      <c r="F183" s="263">
        <v>42537</v>
      </c>
      <c r="G183" s="263">
        <v>43266</v>
      </c>
      <c r="H183" s="958" t="s">
        <v>766</v>
      </c>
      <c r="I183" s="45" t="s">
        <v>768</v>
      </c>
      <c r="J183" s="45" t="s">
        <v>1220</v>
      </c>
      <c r="K183" s="473" t="s">
        <v>1882</v>
      </c>
      <c r="L183" s="1027" t="s">
        <v>2795</v>
      </c>
    </row>
    <row r="184" spans="1:12" ht="12.75">
      <c r="A184" s="30">
        <v>16</v>
      </c>
      <c r="B184" s="82"/>
      <c r="C184" s="10"/>
      <c r="D184" s="10"/>
      <c r="E184" s="264"/>
      <c r="F184" s="263"/>
      <c r="G184" s="263"/>
      <c r="H184" s="983"/>
      <c r="I184" s="40"/>
      <c r="J184" s="40"/>
      <c r="K184" s="473"/>
      <c r="L184" s="11"/>
    </row>
    <row r="185" spans="1:12" ht="12.75">
      <c r="A185" s="30">
        <f t="shared" si="0"/>
        <v>17</v>
      </c>
      <c r="B185" s="259" t="s">
        <v>1014</v>
      </c>
      <c r="C185" s="40"/>
      <c r="D185" s="40"/>
      <c r="E185" s="208"/>
      <c r="F185" s="35"/>
      <c r="G185" s="35"/>
      <c r="H185" s="962"/>
      <c r="I185" s="971"/>
      <c r="J185" s="955"/>
      <c r="K185" s="982"/>
      <c r="L185" s="11"/>
    </row>
    <row r="186" spans="1:12" ht="24">
      <c r="A186" s="30">
        <v>17</v>
      </c>
      <c r="B186" s="82" t="s">
        <v>515</v>
      </c>
      <c r="C186" s="40" t="s">
        <v>516</v>
      </c>
      <c r="D186" s="40" t="s">
        <v>2225</v>
      </c>
      <c r="E186" s="291">
        <v>40520</v>
      </c>
      <c r="F186" s="263">
        <v>40533</v>
      </c>
      <c r="G186" s="263">
        <v>41263</v>
      </c>
      <c r="H186" s="962" t="s">
        <v>2226</v>
      </c>
      <c r="I186" s="971" t="s">
        <v>2227</v>
      </c>
      <c r="J186" s="955" t="s">
        <v>1738</v>
      </c>
      <c r="K186" s="982" t="s">
        <v>2270</v>
      </c>
      <c r="L186" s="11"/>
    </row>
    <row r="187" spans="1:12" ht="24">
      <c r="A187" s="30">
        <f t="shared" si="0"/>
        <v>18</v>
      </c>
      <c r="B187" s="82" t="s">
        <v>1354</v>
      </c>
      <c r="C187" s="40" t="s">
        <v>1612</v>
      </c>
      <c r="D187" s="40" t="s">
        <v>1826</v>
      </c>
      <c r="E187" s="291">
        <v>40534</v>
      </c>
      <c r="F187" s="263">
        <v>40555</v>
      </c>
      <c r="G187" s="263">
        <v>41285</v>
      </c>
      <c r="H187" s="962" t="s">
        <v>1827</v>
      </c>
      <c r="I187" s="971" t="s">
        <v>46</v>
      </c>
      <c r="J187" s="955" t="s">
        <v>1220</v>
      </c>
      <c r="K187" s="202" t="s">
        <v>1936</v>
      </c>
      <c r="L187" s="11"/>
    </row>
    <row r="188" spans="1:12" ht="24">
      <c r="A188" s="30">
        <v>18</v>
      </c>
      <c r="B188" s="82" t="s">
        <v>1963</v>
      </c>
      <c r="C188" s="11" t="s">
        <v>1346</v>
      </c>
      <c r="D188" s="11" t="s">
        <v>396</v>
      </c>
      <c r="E188" s="292">
        <v>40679</v>
      </c>
      <c r="F188" s="263">
        <v>40716</v>
      </c>
      <c r="G188" s="263">
        <v>41446</v>
      </c>
      <c r="H188" s="962" t="s">
        <v>561</v>
      </c>
      <c r="I188" s="951" t="s">
        <v>46</v>
      </c>
      <c r="J188" s="45" t="s">
        <v>1220</v>
      </c>
      <c r="K188" s="202" t="s">
        <v>1936</v>
      </c>
      <c r="L188" s="11"/>
    </row>
    <row r="189" spans="1:12" ht="12.75">
      <c r="A189" s="30">
        <f t="shared" si="0"/>
        <v>19</v>
      </c>
      <c r="B189" s="82" t="s">
        <v>522</v>
      </c>
      <c r="C189" s="11" t="s">
        <v>523</v>
      </c>
      <c r="D189" s="11" t="s">
        <v>524</v>
      </c>
      <c r="E189" s="293">
        <v>40563</v>
      </c>
      <c r="F189" s="263">
        <v>40605</v>
      </c>
      <c r="G189" s="263">
        <v>41335</v>
      </c>
      <c r="H189" s="954"/>
      <c r="I189" s="955"/>
      <c r="J189" s="955"/>
      <c r="K189" s="202"/>
      <c r="L189" s="11"/>
    </row>
    <row r="190" spans="1:12" ht="12.75">
      <c r="A190" s="30">
        <v>19</v>
      </c>
      <c r="B190" s="82" t="s">
        <v>520</v>
      </c>
      <c r="C190" s="11" t="s">
        <v>521</v>
      </c>
      <c r="D190" s="11" t="s">
        <v>1370</v>
      </c>
      <c r="E190" s="293">
        <v>40561</v>
      </c>
      <c r="F190" s="263">
        <v>40592</v>
      </c>
      <c r="G190" s="263">
        <v>41322</v>
      </c>
      <c r="H190" s="954"/>
      <c r="I190" s="955"/>
      <c r="J190" s="955"/>
      <c r="K190" s="202"/>
      <c r="L190" s="11"/>
    </row>
    <row r="191" spans="1:12" ht="24">
      <c r="A191" s="30">
        <f t="shared" si="0"/>
        <v>20</v>
      </c>
      <c r="B191" s="82" t="s">
        <v>1345</v>
      </c>
      <c r="C191" s="40" t="s">
        <v>660</v>
      </c>
      <c r="D191" s="40" t="s">
        <v>1931</v>
      </c>
      <c r="E191" s="291">
        <v>40590</v>
      </c>
      <c r="F191" s="263">
        <v>40604</v>
      </c>
      <c r="G191" s="263">
        <v>41334</v>
      </c>
      <c r="H191" s="962" t="s">
        <v>1932</v>
      </c>
      <c r="I191" s="971" t="s">
        <v>46</v>
      </c>
      <c r="J191" s="955" t="s">
        <v>1220</v>
      </c>
      <c r="K191" s="982" t="s">
        <v>2270</v>
      </c>
      <c r="L191" s="11"/>
    </row>
    <row r="192" spans="1:12" ht="24">
      <c r="A192" s="30">
        <v>20</v>
      </c>
      <c r="B192" s="82" t="s">
        <v>1565</v>
      </c>
      <c r="C192" s="40" t="s">
        <v>1566</v>
      </c>
      <c r="D192" s="40" t="s">
        <v>2581</v>
      </c>
      <c r="E192" s="291">
        <v>40626</v>
      </c>
      <c r="F192" s="263">
        <v>40644</v>
      </c>
      <c r="G192" s="263">
        <v>41374</v>
      </c>
      <c r="H192" s="962"/>
      <c r="I192" s="971" t="s">
        <v>46</v>
      </c>
      <c r="J192" s="955" t="s">
        <v>1220</v>
      </c>
      <c r="K192" s="202" t="s">
        <v>1936</v>
      </c>
      <c r="L192" s="11"/>
    </row>
    <row r="193" spans="1:12" ht="24">
      <c r="A193" s="30">
        <f t="shared" si="0"/>
        <v>21</v>
      </c>
      <c r="B193" s="82" t="s">
        <v>2582</v>
      </c>
      <c r="C193" s="40" t="s">
        <v>2583</v>
      </c>
      <c r="D193" s="40" t="s">
        <v>2584</v>
      </c>
      <c r="E193" s="291">
        <v>40651</v>
      </c>
      <c r="F193" s="263">
        <v>40666</v>
      </c>
      <c r="G193" s="263">
        <v>41396</v>
      </c>
      <c r="H193" s="958" t="s">
        <v>2119</v>
      </c>
      <c r="I193" s="971" t="s">
        <v>46</v>
      </c>
      <c r="J193" s="955" t="s">
        <v>1220</v>
      </c>
      <c r="K193" s="202" t="s">
        <v>2118</v>
      </c>
      <c r="L193" s="11"/>
    </row>
    <row r="194" spans="1:12" ht="36">
      <c r="A194" s="30">
        <v>21</v>
      </c>
      <c r="B194" s="82" t="s">
        <v>1350</v>
      </c>
      <c r="C194" s="40" t="s">
        <v>1351</v>
      </c>
      <c r="D194" s="40" t="s">
        <v>1352</v>
      </c>
      <c r="E194" s="291">
        <v>40708</v>
      </c>
      <c r="F194" s="263">
        <v>40721</v>
      </c>
      <c r="G194" s="263">
        <v>41451</v>
      </c>
      <c r="H194" s="958" t="s">
        <v>1353</v>
      </c>
      <c r="I194" s="971" t="s">
        <v>1724</v>
      </c>
      <c r="J194" s="955" t="s">
        <v>1220</v>
      </c>
      <c r="K194" s="202" t="s">
        <v>1936</v>
      </c>
      <c r="L194" s="11"/>
    </row>
    <row r="195" spans="1:12" ht="24">
      <c r="A195" s="30">
        <f t="shared" si="0"/>
        <v>22</v>
      </c>
      <c r="B195" s="82" t="s">
        <v>136</v>
      </c>
      <c r="C195" s="11" t="s">
        <v>137</v>
      </c>
      <c r="D195" s="11" t="s">
        <v>1369</v>
      </c>
      <c r="E195" s="293">
        <v>40759</v>
      </c>
      <c r="F195" s="263">
        <v>40779</v>
      </c>
      <c r="G195" s="263">
        <v>41509</v>
      </c>
      <c r="H195" s="954" t="s">
        <v>2510</v>
      </c>
      <c r="I195" s="955" t="s">
        <v>123</v>
      </c>
      <c r="J195" s="955" t="s">
        <v>1220</v>
      </c>
      <c r="K195" s="202" t="s">
        <v>1936</v>
      </c>
      <c r="L195" s="11"/>
    </row>
    <row r="196" spans="1:12" ht="24">
      <c r="A196" s="30">
        <v>22</v>
      </c>
      <c r="B196" s="82" t="s">
        <v>2120</v>
      </c>
      <c r="C196" s="11" t="s">
        <v>497</v>
      </c>
      <c r="D196" s="11" t="s">
        <v>498</v>
      </c>
      <c r="E196" s="293">
        <v>40759</v>
      </c>
      <c r="F196" s="263">
        <v>40779</v>
      </c>
      <c r="G196" s="263">
        <v>41509</v>
      </c>
      <c r="H196" s="954" t="s">
        <v>499</v>
      </c>
      <c r="I196" s="955" t="s">
        <v>2175</v>
      </c>
      <c r="J196" s="955" t="s">
        <v>79</v>
      </c>
      <c r="K196" s="202" t="s">
        <v>595</v>
      </c>
      <c r="L196" s="11"/>
    </row>
    <row r="197" spans="1:12" ht="25.5">
      <c r="A197" s="30">
        <f t="shared" si="0"/>
        <v>23</v>
      </c>
      <c r="B197" s="82" t="s">
        <v>1152</v>
      </c>
      <c r="C197" s="11" t="s">
        <v>1153</v>
      </c>
      <c r="D197" s="11" t="s">
        <v>1154</v>
      </c>
      <c r="E197" s="293">
        <v>40777</v>
      </c>
      <c r="F197" s="263">
        <v>40791</v>
      </c>
      <c r="G197" s="263">
        <v>41521</v>
      </c>
      <c r="H197" s="954"/>
      <c r="I197" s="955" t="s">
        <v>2611</v>
      </c>
      <c r="J197" s="955" t="s">
        <v>409</v>
      </c>
      <c r="K197" s="202" t="s">
        <v>595</v>
      </c>
      <c r="L197" s="11"/>
    </row>
    <row r="198" spans="1:12" ht="36">
      <c r="A198" s="30">
        <v>23</v>
      </c>
      <c r="B198" s="82" t="s">
        <v>2060</v>
      </c>
      <c r="C198" s="11" t="s">
        <v>1561</v>
      </c>
      <c r="D198" s="11" t="s">
        <v>1349</v>
      </c>
      <c r="E198" s="293">
        <v>40802</v>
      </c>
      <c r="F198" s="263">
        <v>40807</v>
      </c>
      <c r="G198" s="263">
        <v>41537</v>
      </c>
      <c r="H198" s="954" t="s">
        <v>998</v>
      </c>
      <c r="I198" s="955" t="s">
        <v>2084</v>
      </c>
      <c r="J198" s="955" t="s">
        <v>1220</v>
      </c>
      <c r="K198" s="202" t="s">
        <v>769</v>
      </c>
      <c r="L198" s="11"/>
    </row>
    <row r="199" spans="1:12" ht="25.5">
      <c r="A199" s="30">
        <f t="shared" si="0"/>
        <v>24</v>
      </c>
      <c r="B199" s="82" t="s">
        <v>666</v>
      </c>
      <c r="C199" s="11" t="s">
        <v>1083</v>
      </c>
      <c r="D199" s="11" t="s">
        <v>2746</v>
      </c>
      <c r="E199" s="293">
        <v>40777</v>
      </c>
      <c r="F199" s="263">
        <v>40820</v>
      </c>
      <c r="G199" s="263">
        <v>41550</v>
      </c>
      <c r="H199" s="954"/>
      <c r="I199" s="955" t="s">
        <v>1334</v>
      </c>
      <c r="J199" s="955" t="s">
        <v>1036</v>
      </c>
      <c r="K199" s="202" t="s">
        <v>2747</v>
      </c>
      <c r="L199" s="11" t="s">
        <v>2748</v>
      </c>
    </row>
    <row r="200" spans="1:12" ht="36">
      <c r="A200" s="30">
        <v>24</v>
      </c>
      <c r="B200" s="82" t="s">
        <v>238</v>
      </c>
      <c r="C200" s="11" t="s">
        <v>239</v>
      </c>
      <c r="D200" s="11" t="s">
        <v>1799</v>
      </c>
      <c r="E200" s="293">
        <v>40752</v>
      </c>
      <c r="F200" s="263">
        <v>40837</v>
      </c>
      <c r="G200" s="263">
        <v>41567</v>
      </c>
      <c r="H200" s="954" t="s">
        <v>240</v>
      </c>
      <c r="I200" s="954" t="s">
        <v>2428</v>
      </c>
      <c r="J200" s="955" t="s">
        <v>1220</v>
      </c>
      <c r="K200" s="202" t="s">
        <v>241</v>
      </c>
      <c r="L200" s="11" t="s">
        <v>242</v>
      </c>
    </row>
    <row r="201" spans="1:12" ht="24">
      <c r="A201" s="30">
        <f t="shared" si="0"/>
        <v>25</v>
      </c>
      <c r="B201" s="82" t="s">
        <v>2501</v>
      </c>
      <c r="C201" s="11" t="s">
        <v>1429</v>
      </c>
      <c r="D201" s="11" t="s">
        <v>2502</v>
      </c>
      <c r="E201" s="262">
        <v>40843</v>
      </c>
      <c r="F201" s="263">
        <v>40879</v>
      </c>
      <c r="G201" s="263">
        <v>41609</v>
      </c>
      <c r="H201" s="954" t="s">
        <v>2503</v>
      </c>
      <c r="I201" s="954" t="s">
        <v>46</v>
      </c>
      <c r="J201" s="955" t="s">
        <v>1220</v>
      </c>
      <c r="K201" s="202" t="s">
        <v>1936</v>
      </c>
      <c r="L201" s="11"/>
    </row>
    <row r="202" spans="1:12" ht="24">
      <c r="A202" s="30">
        <v>25</v>
      </c>
      <c r="B202" s="82" t="s">
        <v>1194</v>
      </c>
      <c r="C202" s="11" t="s">
        <v>1945</v>
      </c>
      <c r="D202" s="11" t="s">
        <v>1193</v>
      </c>
      <c r="E202" s="262">
        <v>40843</v>
      </c>
      <c r="F202" s="263">
        <v>40872</v>
      </c>
      <c r="G202" s="263">
        <v>41602</v>
      </c>
      <c r="H202" s="954"/>
      <c r="I202" s="954" t="s">
        <v>65</v>
      </c>
      <c r="J202" s="955" t="s">
        <v>79</v>
      </c>
      <c r="K202" s="202" t="s">
        <v>595</v>
      </c>
      <c r="L202" s="11"/>
    </row>
    <row r="203" spans="1:12" ht="24">
      <c r="A203" s="30">
        <f t="shared" si="0"/>
        <v>26</v>
      </c>
      <c r="B203" s="82" t="s">
        <v>866</v>
      </c>
      <c r="C203" s="11" t="s">
        <v>867</v>
      </c>
      <c r="D203" s="11" t="s">
        <v>64</v>
      </c>
      <c r="E203" s="262">
        <v>41015</v>
      </c>
      <c r="F203" s="263">
        <v>41029</v>
      </c>
      <c r="G203" s="263">
        <v>41758</v>
      </c>
      <c r="H203" s="954"/>
      <c r="I203" s="954" t="s">
        <v>65</v>
      </c>
      <c r="J203" s="955" t="s">
        <v>79</v>
      </c>
      <c r="K203" s="202" t="s">
        <v>1936</v>
      </c>
      <c r="L203" s="11"/>
    </row>
    <row r="204" spans="1:12" ht="24">
      <c r="A204" s="30">
        <v>26</v>
      </c>
      <c r="B204" s="82" t="s">
        <v>835</v>
      </c>
      <c r="C204" s="11" t="s">
        <v>692</v>
      </c>
      <c r="D204" s="11" t="s">
        <v>1835</v>
      </c>
      <c r="E204" s="262">
        <v>41017</v>
      </c>
      <c r="F204" s="263">
        <v>41044</v>
      </c>
      <c r="G204" s="263">
        <v>41773</v>
      </c>
      <c r="H204" s="954" t="s">
        <v>1836</v>
      </c>
      <c r="I204" s="954" t="s">
        <v>1823</v>
      </c>
      <c r="J204" s="955" t="s">
        <v>79</v>
      </c>
      <c r="K204" s="202" t="s">
        <v>1936</v>
      </c>
      <c r="L204" s="11"/>
    </row>
    <row r="205" spans="1:12" ht="36">
      <c r="A205" s="30">
        <f t="shared" si="0"/>
        <v>27</v>
      </c>
      <c r="B205" s="82" t="s">
        <v>1538</v>
      </c>
      <c r="C205" s="11" t="s">
        <v>28</v>
      </c>
      <c r="D205" s="11" t="s">
        <v>114</v>
      </c>
      <c r="E205" s="262">
        <v>40998</v>
      </c>
      <c r="F205" s="263">
        <v>41044</v>
      </c>
      <c r="G205" s="263">
        <v>41773</v>
      </c>
      <c r="H205" s="954" t="s">
        <v>240</v>
      </c>
      <c r="I205" s="954" t="s">
        <v>2428</v>
      </c>
      <c r="J205" s="955" t="s">
        <v>1220</v>
      </c>
      <c r="K205" s="202" t="s">
        <v>1936</v>
      </c>
      <c r="L205" s="11"/>
    </row>
    <row r="206" spans="1:12" ht="12.75">
      <c r="A206" s="30">
        <v>27</v>
      </c>
      <c r="B206" s="82" t="s">
        <v>2099</v>
      </c>
      <c r="C206" s="11" t="s">
        <v>2313</v>
      </c>
      <c r="D206" s="11" t="s">
        <v>1188</v>
      </c>
      <c r="E206" s="262">
        <v>41026</v>
      </c>
      <c r="F206" s="263">
        <v>41044</v>
      </c>
      <c r="G206" s="263">
        <v>41773</v>
      </c>
      <c r="H206" s="954" t="s">
        <v>1189</v>
      </c>
      <c r="I206" s="954" t="s">
        <v>2428</v>
      </c>
      <c r="J206" s="955" t="s">
        <v>1220</v>
      </c>
      <c r="K206" s="202" t="s">
        <v>1936</v>
      </c>
      <c r="L206" s="11"/>
    </row>
    <row r="207" spans="1:12" ht="25.5">
      <c r="A207" s="30">
        <f t="shared" si="0"/>
        <v>28</v>
      </c>
      <c r="B207" s="82" t="s">
        <v>832</v>
      </c>
      <c r="C207" s="11" t="s">
        <v>833</v>
      </c>
      <c r="D207" s="11" t="s">
        <v>834</v>
      </c>
      <c r="E207" s="262">
        <v>41023</v>
      </c>
      <c r="F207" s="263">
        <v>41044</v>
      </c>
      <c r="G207" s="263">
        <v>41773</v>
      </c>
      <c r="H207" s="954" t="s">
        <v>1140</v>
      </c>
      <c r="I207" s="954" t="s">
        <v>2007</v>
      </c>
      <c r="J207" s="955" t="s">
        <v>1036</v>
      </c>
      <c r="K207" s="202" t="s">
        <v>1936</v>
      </c>
      <c r="L207" s="11"/>
    </row>
    <row r="208" spans="1:12" ht="25.5">
      <c r="A208" s="30">
        <v>28</v>
      </c>
      <c r="B208" s="82" t="s">
        <v>1837</v>
      </c>
      <c r="C208" s="11" t="s">
        <v>1838</v>
      </c>
      <c r="D208" s="11" t="s">
        <v>1406</v>
      </c>
      <c r="E208" s="262">
        <v>41038</v>
      </c>
      <c r="F208" s="263">
        <v>41065</v>
      </c>
      <c r="G208" s="263">
        <v>41794</v>
      </c>
      <c r="H208" s="954"/>
      <c r="I208" s="954" t="s">
        <v>1407</v>
      </c>
      <c r="J208" s="955" t="s">
        <v>1036</v>
      </c>
      <c r="K208" s="202" t="s">
        <v>1408</v>
      </c>
      <c r="L208" s="11"/>
    </row>
    <row r="209" spans="1:12" ht="36">
      <c r="A209" s="30">
        <f t="shared" si="0"/>
        <v>29</v>
      </c>
      <c r="B209" s="82" t="s">
        <v>217</v>
      </c>
      <c r="C209" s="11" t="s">
        <v>362</v>
      </c>
      <c r="D209" s="11" t="s">
        <v>2642</v>
      </c>
      <c r="E209" s="262">
        <v>41051</v>
      </c>
      <c r="F209" s="263">
        <v>41067</v>
      </c>
      <c r="G209" s="263">
        <v>41796</v>
      </c>
      <c r="H209" s="954"/>
      <c r="I209" s="954" t="s">
        <v>932</v>
      </c>
      <c r="J209" s="955" t="s">
        <v>1220</v>
      </c>
      <c r="K209" s="202" t="s">
        <v>1936</v>
      </c>
      <c r="L209" s="11"/>
    </row>
    <row r="210" spans="1:12" ht="12.75">
      <c r="A210" s="30">
        <v>29</v>
      </c>
      <c r="B210" s="82" t="s">
        <v>2219</v>
      </c>
      <c r="C210" s="11" t="s">
        <v>2220</v>
      </c>
      <c r="D210" s="11" t="s">
        <v>2221</v>
      </c>
      <c r="E210" s="262">
        <v>41058</v>
      </c>
      <c r="F210" s="263">
        <v>41067</v>
      </c>
      <c r="G210" s="263">
        <v>41796</v>
      </c>
      <c r="H210" s="954" t="s">
        <v>1189</v>
      </c>
      <c r="I210" s="955" t="s">
        <v>2428</v>
      </c>
      <c r="J210" s="955" t="s">
        <v>1220</v>
      </c>
      <c r="K210" s="202" t="s">
        <v>1936</v>
      </c>
      <c r="L210" s="11"/>
    </row>
    <row r="211" spans="1:12" ht="36">
      <c r="A211" s="30">
        <f t="shared" si="0"/>
        <v>30</v>
      </c>
      <c r="B211" s="82" t="s">
        <v>1371</v>
      </c>
      <c r="C211" s="11" t="s">
        <v>1372</v>
      </c>
      <c r="D211" s="11" t="s">
        <v>1913</v>
      </c>
      <c r="E211" s="262">
        <v>41095</v>
      </c>
      <c r="F211" s="262">
        <v>41115</v>
      </c>
      <c r="G211" s="262">
        <v>41844</v>
      </c>
      <c r="H211" s="954" t="s">
        <v>1914</v>
      </c>
      <c r="I211" s="954" t="s">
        <v>1915</v>
      </c>
      <c r="J211" s="955" t="s">
        <v>1220</v>
      </c>
      <c r="K211" s="202" t="s">
        <v>1936</v>
      </c>
      <c r="L211" s="11"/>
    </row>
    <row r="212" spans="1:12" ht="24">
      <c r="A212" s="30">
        <v>30</v>
      </c>
      <c r="B212" s="82" t="s">
        <v>2291</v>
      </c>
      <c r="C212" s="11" t="s">
        <v>363</v>
      </c>
      <c r="D212" s="11" t="s">
        <v>2292</v>
      </c>
      <c r="E212" s="262">
        <v>41128</v>
      </c>
      <c r="F212" s="263">
        <v>41136</v>
      </c>
      <c r="G212" s="263">
        <v>41865</v>
      </c>
      <c r="H212" s="954" t="s">
        <v>766</v>
      </c>
      <c r="I212" s="954" t="s">
        <v>768</v>
      </c>
      <c r="J212" s="955" t="s">
        <v>1220</v>
      </c>
      <c r="K212" s="202" t="s">
        <v>2270</v>
      </c>
      <c r="L212" s="11"/>
    </row>
    <row r="213" spans="1:12" ht="25.5">
      <c r="A213" s="30">
        <f t="shared" si="0"/>
        <v>31</v>
      </c>
      <c r="B213" s="82" t="s">
        <v>949</v>
      </c>
      <c r="C213" s="11" t="s">
        <v>1832</v>
      </c>
      <c r="D213" s="11" t="s">
        <v>1161</v>
      </c>
      <c r="E213" s="262">
        <v>41134</v>
      </c>
      <c r="F213" s="263">
        <v>41145</v>
      </c>
      <c r="G213" s="263">
        <v>41874</v>
      </c>
      <c r="H213" s="954"/>
      <c r="I213" s="954" t="s">
        <v>29</v>
      </c>
      <c r="J213" s="955" t="s">
        <v>2430</v>
      </c>
      <c r="K213" s="202" t="s">
        <v>322</v>
      </c>
      <c r="L213" s="11"/>
    </row>
    <row r="214" spans="1:12" ht="12.75">
      <c r="A214" s="30">
        <v>31</v>
      </c>
      <c r="B214" s="82" t="s">
        <v>189</v>
      </c>
      <c r="C214" s="11" t="s">
        <v>1784</v>
      </c>
      <c r="D214" s="11" t="s">
        <v>1785</v>
      </c>
      <c r="E214" s="262">
        <v>41101</v>
      </c>
      <c r="F214" s="263">
        <v>41145</v>
      </c>
      <c r="G214" s="263">
        <v>41874</v>
      </c>
      <c r="H214" s="954" t="s">
        <v>664</v>
      </c>
      <c r="I214" s="954" t="s">
        <v>1526</v>
      </c>
      <c r="J214" s="955" t="s">
        <v>1220</v>
      </c>
      <c r="K214" s="202" t="s">
        <v>1936</v>
      </c>
      <c r="L214" s="11"/>
    </row>
    <row r="215" spans="1:12" ht="24">
      <c r="A215" s="30">
        <f t="shared" si="0"/>
        <v>32</v>
      </c>
      <c r="B215" s="82" t="s">
        <v>2207</v>
      </c>
      <c r="C215" s="11" t="s">
        <v>2240</v>
      </c>
      <c r="D215" s="11" t="s">
        <v>564</v>
      </c>
      <c r="E215" s="262">
        <v>41117</v>
      </c>
      <c r="F215" s="263">
        <v>41145</v>
      </c>
      <c r="G215" s="263">
        <v>41874</v>
      </c>
      <c r="H215" s="954" t="s">
        <v>565</v>
      </c>
      <c r="I215" s="954" t="s">
        <v>123</v>
      </c>
      <c r="J215" s="955" t="s">
        <v>1220</v>
      </c>
      <c r="K215" s="202" t="s">
        <v>1936</v>
      </c>
      <c r="L215" s="11"/>
    </row>
    <row r="216" spans="1:12" ht="24">
      <c r="A216" s="30">
        <v>32</v>
      </c>
      <c r="B216" s="82" t="s">
        <v>1591</v>
      </c>
      <c r="C216" s="11" t="s">
        <v>1592</v>
      </c>
      <c r="D216" s="11" t="s">
        <v>161</v>
      </c>
      <c r="E216" s="262">
        <v>41117</v>
      </c>
      <c r="F216" s="263">
        <v>41145</v>
      </c>
      <c r="G216" s="263">
        <v>41874</v>
      </c>
      <c r="H216" s="954" t="s">
        <v>565</v>
      </c>
      <c r="I216" s="954" t="s">
        <v>123</v>
      </c>
      <c r="J216" s="955" t="s">
        <v>1220</v>
      </c>
      <c r="K216" s="202" t="s">
        <v>1936</v>
      </c>
      <c r="L216" s="11"/>
    </row>
    <row r="217" spans="1:12" ht="24">
      <c r="A217" s="30">
        <f t="shared" si="0"/>
        <v>33</v>
      </c>
      <c r="B217" s="82" t="s">
        <v>162</v>
      </c>
      <c r="C217" s="11" t="s">
        <v>2431</v>
      </c>
      <c r="D217" s="11" t="s">
        <v>237</v>
      </c>
      <c r="E217" s="262">
        <v>41117</v>
      </c>
      <c r="F217" s="263">
        <v>41145</v>
      </c>
      <c r="G217" s="263">
        <v>41874</v>
      </c>
      <c r="H217" s="954" t="s">
        <v>565</v>
      </c>
      <c r="I217" s="954" t="s">
        <v>123</v>
      </c>
      <c r="J217" s="955" t="s">
        <v>1220</v>
      </c>
      <c r="K217" s="202" t="s">
        <v>1936</v>
      </c>
      <c r="L217" s="11"/>
    </row>
    <row r="218" spans="1:12" ht="24">
      <c r="A218" s="30">
        <v>33</v>
      </c>
      <c r="B218" s="82" t="s">
        <v>2731</v>
      </c>
      <c r="C218" s="11" t="s">
        <v>1385</v>
      </c>
      <c r="D218" s="11" t="s">
        <v>754</v>
      </c>
      <c r="E218" s="262">
        <v>41149</v>
      </c>
      <c r="F218" s="263">
        <v>41163</v>
      </c>
      <c r="G218" s="263">
        <v>41892</v>
      </c>
      <c r="H218" s="954" t="s">
        <v>755</v>
      </c>
      <c r="I218" s="955" t="s">
        <v>1526</v>
      </c>
      <c r="J218" s="955" t="s">
        <v>1220</v>
      </c>
      <c r="K218" s="202" t="s">
        <v>1936</v>
      </c>
      <c r="L218" s="11"/>
    </row>
    <row r="219" spans="1:12" ht="24">
      <c r="A219" s="30">
        <f aca="true" t="shared" si="1" ref="A219:A281">SUM(A218+1)</f>
        <v>34</v>
      </c>
      <c r="B219" s="82" t="s">
        <v>694</v>
      </c>
      <c r="C219" s="11" t="s">
        <v>2649</v>
      </c>
      <c r="D219" s="11" t="s">
        <v>2171</v>
      </c>
      <c r="E219" s="262">
        <v>41145</v>
      </c>
      <c r="F219" s="263">
        <v>41163</v>
      </c>
      <c r="G219" s="263">
        <v>41892</v>
      </c>
      <c r="H219" s="954" t="s">
        <v>2172</v>
      </c>
      <c r="I219" s="954" t="s">
        <v>994</v>
      </c>
      <c r="J219" s="955" t="s">
        <v>79</v>
      </c>
      <c r="K219" s="202" t="s">
        <v>999</v>
      </c>
      <c r="L219" s="11"/>
    </row>
    <row r="220" spans="1:12" ht="24">
      <c r="A220" s="30">
        <v>34</v>
      </c>
      <c r="B220" s="82" t="s">
        <v>756</v>
      </c>
      <c r="C220" s="11" t="s">
        <v>651</v>
      </c>
      <c r="D220" s="11" t="s">
        <v>757</v>
      </c>
      <c r="E220" s="262">
        <v>41149</v>
      </c>
      <c r="F220" s="263">
        <v>41163</v>
      </c>
      <c r="G220" s="263">
        <v>41892</v>
      </c>
      <c r="H220" s="954" t="s">
        <v>755</v>
      </c>
      <c r="I220" s="954" t="s">
        <v>1526</v>
      </c>
      <c r="J220" s="955" t="s">
        <v>1220</v>
      </c>
      <c r="K220" s="202" t="s">
        <v>1936</v>
      </c>
      <c r="L220" s="11"/>
    </row>
    <row r="221" spans="1:12" ht="36">
      <c r="A221" s="30">
        <f t="shared" si="1"/>
        <v>35</v>
      </c>
      <c r="B221" s="82" t="s">
        <v>1735</v>
      </c>
      <c r="C221" s="11" t="s">
        <v>2001</v>
      </c>
      <c r="D221" s="11" t="s">
        <v>1736</v>
      </c>
      <c r="E221" s="262">
        <v>41163</v>
      </c>
      <c r="F221" s="263">
        <v>41185</v>
      </c>
      <c r="G221" s="263">
        <v>41914</v>
      </c>
      <c r="H221" s="954"/>
      <c r="I221" s="954" t="s">
        <v>1737</v>
      </c>
      <c r="J221" s="954" t="s">
        <v>1738</v>
      </c>
      <c r="K221" s="202" t="s">
        <v>1739</v>
      </c>
      <c r="L221" s="11" t="s">
        <v>1740</v>
      </c>
    </row>
    <row r="222" spans="1:12" ht="24">
      <c r="A222" s="30">
        <v>35</v>
      </c>
      <c r="B222" s="82" t="s">
        <v>1743</v>
      </c>
      <c r="C222" s="11" t="s">
        <v>1160</v>
      </c>
      <c r="D222" s="11" t="s">
        <v>1493</v>
      </c>
      <c r="E222" s="262">
        <v>41170</v>
      </c>
      <c r="F222" s="263">
        <v>41185</v>
      </c>
      <c r="G222" s="263">
        <v>41914</v>
      </c>
      <c r="H222" s="954" t="s">
        <v>2005</v>
      </c>
      <c r="I222" s="954" t="s">
        <v>46</v>
      </c>
      <c r="J222" s="955" t="s">
        <v>1220</v>
      </c>
      <c r="K222" s="202" t="s">
        <v>1936</v>
      </c>
      <c r="L222" s="11"/>
    </row>
    <row r="223" spans="1:12" ht="24">
      <c r="A223" s="30">
        <f t="shared" si="1"/>
        <v>36</v>
      </c>
      <c r="B223" s="82" t="s">
        <v>2189</v>
      </c>
      <c r="C223" s="11" t="s">
        <v>2190</v>
      </c>
      <c r="D223" s="11" t="s">
        <v>2231</v>
      </c>
      <c r="E223" s="262">
        <v>41172</v>
      </c>
      <c r="F223" s="263">
        <v>41185</v>
      </c>
      <c r="G223" s="263">
        <v>41914</v>
      </c>
      <c r="H223" s="954"/>
      <c r="I223" s="954" t="s">
        <v>2232</v>
      </c>
      <c r="J223" s="955" t="s">
        <v>1220</v>
      </c>
      <c r="K223" s="202" t="s">
        <v>1936</v>
      </c>
      <c r="L223" s="11"/>
    </row>
    <row r="224" spans="1:12" ht="36">
      <c r="A224" s="30">
        <v>36</v>
      </c>
      <c r="B224" s="82" t="s">
        <v>328</v>
      </c>
      <c r="C224" s="11" t="s">
        <v>1711</v>
      </c>
      <c r="D224" s="11" t="s">
        <v>2688</v>
      </c>
      <c r="E224" s="262">
        <v>41220</v>
      </c>
      <c r="F224" s="263">
        <v>41239</v>
      </c>
      <c r="G224" s="263">
        <v>41968</v>
      </c>
      <c r="H224" s="954"/>
      <c r="I224" s="954" t="s">
        <v>814</v>
      </c>
      <c r="J224" s="955" t="s">
        <v>1036</v>
      </c>
      <c r="K224" s="202" t="s">
        <v>1424</v>
      </c>
      <c r="L224" s="11"/>
    </row>
    <row r="225" spans="1:12" ht="24">
      <c r="A225" s="30">
        <f t="shared" si="1"/>
        <v>37</v>
      </c>
      <c r="B225" s="82" t="s">
        <v>596</v>
      </c>
      <c r="C225" s="11" t="s">
        <v>597</v>
      </c>
      <c r="D225" s="11" t="s">
        <v>598</v>
      </c>
      <c r="E225" s="262">
        <v>41221</v>
      </c>
      <c r="F225" s="263">
        <v>41239</v>
      </c>
      <c r="G225" s="263">
        <v>41968</v>
      </c>
      <c r="H225" s="954" t="s">
        <v>825</v>
      </c>
      <c r="I225" s="955" t="s">
        <v>2175</v>
      </c>
      <c r="J225" s="202" t="s">
        <v>79</v>
      </c>
      <c r="K225" s="202" t="s">
        <v>595</v>
      </c>
      <c r="L225" s="11"/>
    </row>
    <row r="226" spans="1:12" ht="36">
      <c r="A226" s="30">
        <v>37</v>
      </c>
      <c r="B226" s="82" t="s">
        <v>1916</v>
      </c>
      <c r="C226" s="11" t="s">
        <v>2170</v>
      </c>
      <c r="D226" s="11" t="s">
        <v>1917</v>
      </c>
      <c r="E226" s="262">
        <v>41221</v>
      </c>
      <c r="F226" s="263">
        <v>41239</v>
      </c>
      <c r="G226" s="263">
        <v>41968</v>
      </c>
      <c r="H226" s="954"/>
      <c r="I226" s="955" t="s">
        <v>1823</v>
      </c>
      <c r="J226" s="202" t="s">
        <v>79</v>
      </c>
      <c r="K226" s="202" t="s">
        <v>2086</v>
      </c>
      <c r="L226" s="11"/>
    </row>
    <row r="227" spans="1:12" ht="24">
      <c r="A227" s="30">
        <f t="shared" si="1"/>
        <v>38</v>
      </c>
      <c r="B227" s="82" t="s">
        <v>465</v>
      </c>
      <c r="C227" s="11" t="s">
        <v>2302</v>
      </c>
      <c r="D227" s="11" t="s">
        <v>1091</v>
      </c>
      <c r="E227" s="262">
        <v>41232</v>
      </c>
      <c r="F227" s="263">
        <v>41250</v>
      </c>
      <c r="G227" s="263">
        <v>41979</v>
      </c>
      <c r="H227" s="954" t="s">
        <v>2395</v>
      </c>
      <c r="I227" s="954" t="s">
        <v>1092</v>
      </c>
      <c r="J227" s="955" t="s">
        <v>1220</v>
      </c>
      <c r="K227" s="202" t="s">
        <v>2098</v>
      </c>
      <c r="L227" s="11"/>
    </row>
    <row r="228" spans="1:12" ht="24">
      <c r="A228" s="30">
        <v>38</v>
      </c>
      <c r="B228" s="82" t="s">
        <v>2228</v>
      </c>
      <c r="C228" s="11" t="s">
        <v>2303</v>
      </c>
      <c r="D228" s="11" t="s">
        <v>693</v>
      </c>
      <c r="E228" s="262">
        <v>41295</v>
      </c>
      <c r="F228" s="263">
        <v>41316</v>
      </c>
      <c r="G228" s="263">
        <v>42045</v>
      </c>
      <c r="H228" s="954"/>
      <c r="I228" s="954" t="s">
        <v>932</v>
      </c>
      <c r="J228" s="955" t="s">
        <v>1220</v>
      </c>
      <c r="K228" s="202" t="s">
        <v>1936</v>
      </c>
      <c r="L228" s="11"/>
    </row>
    <row r="229" spans="1:12" ht="51">
      <c r="A229" s="30">
        <f t="shared" si="1"/>
        <v>39</v>
      </c>
      <c r="B229" s="82" t="s">
        <v>2304</v>
      </c>
      <c r="C229" s="11" t="s">
        <v>2186</v>
      </c>
      <c r="D229" s="11" t="s">
        <v>126</v>
      </c>
      <c r="E229" s="262">
        <v>41323</v>
      </c>
      <c r="F229" s="263">
        <v>41340</v>
      </c>
      <c r="G229" s="263">
        <v>42069</v>
      </c>
      <c r="H229" s="954"/>
      <c r="I229" s="954" t="s">
        <v>706</v>
      </c>
      <c r="J229" s="955" t="s">
        <v>1284</v>
      </c>
      <c r="K229" s="202" t="s">
        <v>595</v>
      </c>
      <c r="L229" s="11"/>
    </row>
    <row r="230" spans="1:12" ht="24">
      <c r="A230" s="30">
        <v>39</v>
      </c>
      <c r="B230" s="82" t="s">
        <v>1102</v>
      </c>
      <c r="C230" s="11" t="s">
        <v>2058</v>
      </c>
      <c r="D230" s="11" t="s">
        <v>2059</v>
      </c>
      <c r="E230" s="262">
        <v>41339</v>
      </c>
      <c r="F230" s="263">
        <v>41341</v>
      </c>
      <c r="G230" s="263">
        <v>42070</v>
      </c>
      <c r="H230" s="954"/>
      <c r="I230" s="954" t="s">
        <v>2428</v>
      </c>
      <c r="J230" s="955" t="s">
        <v>1220</v>
      </c>
      <c r="K230" s="202" t="s">
        <v>1936</v>
      </c>
      <c r="L230" s="11" t="s">
        <v>1232</v>
      </c>
    </row>
    <row r="231" spans="1:12" ht="24">
      <c r="A231" s="30">
        <f t="shared" si="1"/>
        <v>40</v>
      </c>
      <c r="B231" s="82" t="s">
        <v>1155</v>
      </c>
      <c r="C231" s="11" t="s">
        <v>1156</v>
      </c>
      <c r="D231" s="11" t="s">
        <v>997</v>
      </c>
      <c r="E231" s="262">
        <v>41318</v>
      </c>
      <c r="F231" s="263">
        <v>41367</v>
      </c>
      <c r="G231" s="263">
        <v>42096</v>
      </c>
      <c r="H231" s="954" t="s">
        <v>998</v>
      </c>
      <c r="I231" s="954" t="s">
        <v>2084</v>
      </c>
      <c r="J231" s="955" t="s">
        <v>1220</v>
      </c>
      <c r="K231" s="202" t="s">
        <v>769</v>
      </c>
      <c r="L231" s="11"/>
    </row>
    <row r="232" spans="1:12" ht="36">
      <c r="A232" s="30">
        <v>40</v>
      </c>
      <c r="B232" s="82" t="s">
        <v>2018</v>
      </c>
      <c r="C232" s="11" t="s">
        <v>2019</v>
      </c>
      <c r="D232" s="11" t="s">
        <v>2020</v>
      </c>
      <c r="E232" s="262">
        <v>41318</v>
      </c>
      <c r="F232" s="263">
        <v>41367</v>
      </c>
      <c r="G232" s="263">
        <v>42096</v>
      </c>
      <c r="H232" s="954" t="s">
        <v>2005</v>
      </c>
      <c r="I232" s="954" t="s">
        <v>1915</v>
      </c>
      <c r="J232" s="955" t="s">
        <v>1220</v>
      </c>
      <c r="K232" s="202" t="s">
        <v>1936</v>
      </c>
      <c r="L232" s="11"/>
    </row>
    <row r="233" spans="1:12" ht="24">
      <c r="A233" s="30">
        <f t="shared" si="1"/>
        <v>41</v>
      </c>
      <c r="B233" s="82" t="s">
        <v>1497</v>
      </c>
      <c r="C233" s="11" t="s">
        <v>1498</v>
      </c>
      <c r="D233" s="11" t="s">
        <v>2017</v>
      </c>
      <c r="E233" s="262">
        <v>41368</v>
      </c>
      <c r="F233" s="263">
        <v>41389</v>
      </c>
      <c r="G233" s="263">
        <v>42118</v>
      </c>
      <c r="H233" s="954" t="s">
        <v>664</v>
      </c>
      <c r="I233" s="954" t="s">
        <v>1526</v>
      </c>
      <c r="J233" s="955" t="s">
        <v>1220</v>
      </c>
      <c r="K233" s="202" t="s">
        <v>1936</v>
      </c>
      <c r="L233" s="11"/>
    </row>
    <row r="234" spans="1:12" ht="24">
      <c r="A234" s="30">
        <v>41</v>
      </c>
      <c r="B234" s="82" t="s">
        <v>657</v>
      </c>
      <c r="C234" s="11" t="s">
        <v>1233</v>
      </c>
      <c r="D234" s="11" t="s">
        <v>2600</v>
      </c>
      <c r="E234" s="262">
        <v>41383</v>
      </c>
      <c r="F234" s="263">
        <v>41401</v>
      </c>
      <c r="G234" s="263">
        <v>42130</v>
      </c>
      <c r="H234" s="954"/>
      <c r="I234" s="954" t="s">
        <v>420</v>
      </c>
      <c r="J234" s="955" t="s">
        <v>1220</v>
      </c>
      <c r="K234" s="202" t="s">
        <v>1936</v>
      </c>
      <c r="L234" s="11"/>
    </row>
    <row r="235" spans="1:12" ht="24">
      <c r="A235" s="30">
        <f t="shared" si="1"/>
        <v>42</v>
      </c>
      <c r="B235" s="82" t="s">
        <v>2021</v>
      </c>
      <c r="C235" s="11" t="s">
        <v>1234</v>
      </c>
      <c r="D235" s="11" t="s">
        <v>1427</v>
      </c>
      <c r="E235" s="262">
        <v>41383</v>
      </c>
      <c r="F235" s="263">
        <v>41401</v>
      </c>
      <c r="G235" s="263">
        <v>42130</v>
      </c>
      <c r="H235" s="954" t="s">
        <v>1428</v>
      </c>
      <c r="I235" s="954" t="s">
        <v>46</v>
      </c>
      <c r="J235" s="955" t="s">
        <v>1220</v>
      </c>
      <c r="K235" s="202" t="s">
        <v>1936</v>
      </c>
      <c r="L235" s="11"/>
    </row>
    <row r="236" spans="1:12" ht="38.25">
      <c r="A236" s="30">
        <v>42</v>
      </c>
      <c r="B236" s="82" t="s">
        <v>950</v>
      </c>
      <c r="C236" s="11" t="s">
        <v>771</v>
      </c>
      <c r="D236" s="11" t="s">
        <v>951</v>
      </c>
      <c r="E236" s="262">
        <v>41403</v>
      </c>
      <c r="F236" s="263">
        <v>41450</v>
      </c>
      <c r="G236" s="263">
        <v>42179</v>
      </c>
      <c r="H236" s="954" t="s">
        <v>2477</v>
      </c>
      <c r="I236" s="954" t="s">
        <v>175</v>
      </c>
      <c r="J236" s="955" t="s">
        <v>2593</v>
      </c>
      <c r="K236" s="202" t="s">
        <v>1936</v>
      </c>
      <c r="L236" s="11"/>
    </row>
    <row r="237" spans="1:12" ht="24">
      <c r="A237" s="30">
        <f t="shared" si="1"/>
        <v>43</v>
      </c>
      <c r="B237" s="82" t="s">
        <v>2578</v>
      </c>
      <c r="C237" s="11" t="s">
        <v>2579</v>
      </c>
      <c r="D237" s="11" t="s">
        <v>2580</v>
      </c>
      <c r="E237" s="262">
        <v>41473</v>
      </c>
      <c r="F237" s="263">
        <v>41488</v>
      </c>
      <c r="G237" s="263">
        <v>42217</v>
      </c>
      <c r="H237" s="954" t="s">
        <v>2730</v>
      </c>
      <c r="I237" s="954" t="s">
        <v>1526</v>
      </c>
      <c r="J237" s="955" t="s">
        <v>1220</v>
      </c>
      <c r="K237" s="202" t="s">
        <v>1936</v>
      </c>
      <c r="L237" s="11"/>
    </row>
    <row r="238" spans="1:12" ht="25.5">
      <c r="A238" s="30">
        <v>43</v>
      </c>
      <c r="B238" s="82" t="s">
        <v>513</v>
      </c>
      <c r="C238" s="11" t="s">
        <v>514</v>
      </c>
      <c r="D238" s="11" t="s">
        <v>1496</v>
      </c>
      <c r="E238" s="262">
        <v>41457</v>
      </c>
      <c r="F238" s="263">
        <v>41543</v>
      </c>
      <c r="G238" s="263">
        <v>42272</v>
      </c>
      <c r="H238" s="954"/>
      <c r="I238" s="954" t="s">
        <v>57</v>
      </c>
      <c r="J238" s="955" t="s">
        <v>1036</v>
      </c>
      <c r="K238" s="202" t="s">
        <v>1936</v>
      </c>
      <c r="L238" s="11"/>
    </row>
    <row r="239" spans="1:12" ht="24">
      <c r="A239" s="30">
        <f t="shared" si="1"/>
        <v>44</v>
      </c>
      <c r="B239" s="26" t="s">
        <v>2321</v>
      </c>
      <c r="C239" s="45" t="s">
        <v>953</v>
      </c>
      <c r="D239" s="45" t="s">
        <v>1962</v>
      </c>
      <c r="E239" s="271">
        <v>41551</v>
      </c>
      <c r="F239" s="263">
        <v>41614</v>
      </c>
      <c r="G239" s="263">
        <v>42343</v>
      </c>
      <c r="H239" s="971"/>
      <c r="I239" s="40" t="s">
        <v>57</v>
      </c>
      <c r="J239" s="40" t="s">
        <v>1036</v>
      </c>
      <c r="K239" s="473" t="s">
        <v>1936</v>
      </c>
      <c r="L239" s="23" t="s">
        <v>952</v>
      </c>
    </row>
    <row r="240" spans="1:12" ht="12.75">
      <c r="A240" s="30">
        <v>44</v>
      </c>
      <c r="B240" s="26" t="s">
        <v>289</v>
      </c>
      <c r="C240" s="45" t="s">
        <v>1129</v>
      </c>
      <c r="D240" s="45" t="s">
        <v>1130</v>
      </c>
      <c r="E240" s="271">
        <v>41057</v>
      </c>
      <c r="F240" s="262">
        <v>41647</v>
      </c>
      <c r="G240" s="262">
        <v>42376</v>
      </c>
      <c r="H240" s="971" t="s">
        <v>240</v>
      </c>
      <c r="I240" s="40" t="s">
        <v>2428</v>
      </c>
      <c r="J240" s="40" t="s">
        <v>1220</v>
      </c>
      <c r="K240" s="473" t="s">
        <v>1936</v>
      </c>
      <c r="L240" s="23" t="s">
        <v>2148</v>
      </c>
    </row>
    <row r="241" spans="1:12" ht="24">
      <c r="A241" s="30">
        <f t="shared" si="1"/>
        <v>45</v>
      </c>
      <c r="B241" s="26" t="s">
        <v>290</v>
      </c>
      <c r="C241" s="45" t="s">
        <v>2476</v>
      </c>
      <c r="D241" s="45" t="s">
        <v>1590</v>
      </c>
      <c r="E241" s="271">
        <v>41555</v>
      </c>
      <c r="F241" s="262">
        <v>41652</v>
      </c>
      <c r="G241" s="262">
        <v>42381</v>
      </c>
      <c r="H241" s="971" t="s">
        <v>2477</v>
      </c>
      <c r="I241" s="40" t="s">
        <v>2333</v>
      </c>
      <c r="J241" s="40" t="s">
        <v>1036</v>
      </c>
      <c r="K241" s="473" t="s">
        <v>1936</v>
      </c>
      <c r="L241" s="23" t="s">
        <v>2624</v>
      </c>
    </row>
    <row r="242" spans="1:12" ht="24">
      <c r="A242" s="30">
        <v>45</v>
      </c>
      <c r="B242" s="26" t="s">
        <v>292</v>
      </c>
      <c r="C242" s="45" t="s">
        <v>2167</v>
      </c>
      <c r="D242" s="45" t="s">
        <v>2168</v>
      </c>
      <c r="E242" s="271">
        <v>41667</v>
      </c>
      <c r="F242" s="275">
        <v>41689</v>
      </c>
      <c r="G242" s="275">
        <v>42418</v>
      </c>
      <c r="H242" s="952"/>
      <c r="I242" s="952" t="s">
        <v>2428</v>
      </c>
      <c r="J242" s="953" t="s">
        <v>1220</v>
      </c>
      <c r="K242" s="473" t="s">
        <v>1936</v>
      </c>
      <c r="L242" s="23" t="s">
        <v>2166</v>
      </c>
    </row>
    <row r="243" spans="1:12" ht="51">
      <c r="A243" s="30">
        <f t="shared" si="1"/>
        <v>46</v>
      </c>
      <c r="B243" s="26" t="s">
        <v>546</v>
      </c>
      <c r="C243" s="45" t="s">
        <v>58</v>
      </c>
      <c r="D243" s="45" t="s">
        <v>2355</v>
      </c>
      <c r="E243" s="271">
        <v>41593</v>
      </c>
      <c r="F243" s="263">
        <v>41695</v>
      </c>
      <c r="G243" s="263">
        <v>42424</v>
      </c>
      <c r="H243" s="955" t="s">
        <v>371</v>
      </c>
      <c r="I243" s="40" t="s">
        <v>2611</v>
      </c>
      <c r="J243" s="40" t="s">
        <v>409</v>
      </c>
      <c r="K243" s="473" t="s">
        <v>1936</v>
      </c>
      <c r="L243" s="23" t="s">
        <v>2628</v>
      </c>
    </row>
    <row r="244" spans="1:12" ht="24">
      <c r="A244" s="30">
        <v>46</v>
      </c>
      <c r="B244" s="26" t="s">
        <v>291</v>
      </c>
      <c r="C244" s="45" t="s">
        <v>1805</v>
      </c>
      <c r="D244" s="45" t="s">
        <v>275</v>
      </c>
      <c r="E244" s="271">
        <v>41649</v>
      </c>
      <c r="F244" s="275">
        <v>41722</v>
      </c>
      <c r="G244" s="275">
        <v>42452</v>
      </c>
      <c r="H244" s="952"/>
      <c r="I244" s="952" t="s">
        <v>276</v>
      </c>
      <c r="J244" s="953" t="s">
        <v>865</v>
      </c>
      <c r="K244" s="986" t="s">
        <v>277</v>
      </c>
      <c r="L244" s="23" t="s">
        <v>1804</v>
      </c>
    </row>
    <row r="245" spans="1:12" ht="24">
      <c r="A245" s="30">
        <f t="shared" si="1"/>
        <v>47</v>
      </c>
      <c r="B245" s="26" t="s">
        <v>973</v>
      </c>
      <c r="C245" s="45" t="s">
        <v>1086</v>
      </c>
      <c r="D245" s="45" t="s">
        <v>1087</v>
      </c>
      <c r="E245" s="271">
        <v>41697</v>
      </c>
      <c r="F245" s="263">
        <v>41744</v>
      </c>
      <c r="G245" s="263">
        <v>42474</v>
      </c>
      <c r="H245" s="952" t="s">
        <v>806</v>
      </c>
      <c r="I245" s="952" t="s">
        <v>1989</v>
      </c>
      <c r="J245" s="953" t="s">
        <v>1220</v>
      </c>
      <c r="K245" s="473" t="s">
        <v>1088</v>
      </c>
      <c r="L245" s="23" t="s">
        <v>1084</v>
      </c>
    </row>
    <row r="246" spans="1:12" ht="36">
      <c r="A246" s="30">
        <v>47</v>
      </c>
      <c r="B246" s="26" t="s">
        <v>293</v>
      </c>
      <c r="C246" s="45" t="s">
        <v>1579</v>
      </c>
      <c r="D246" s="45" t="s">
        <v>262</v>
      </c>
      <c r="E246" s="271">
        <v>41717</v>
      </c>
      <c r="F246" s="275">
        <v>41766</v>
      </c>
      <c r="G246" s="275">
        <v>42496</v>
      </c>
      <c r="H246" s="952" t="s">
        <v>1947</v>
      </c>
      <c r="I246" s="952" t="s">
        <v>929</v>
      </c>
      <c r="J246" s="953" t="s">
        <v>1220</v>
      </c>
      <c r="K246" s="473" t="s">
        <v>1936</v>
      </c>
      <c r="L246" s="23" t="s">
        <v>2519</v>
      </c>
    </row>
    <row r="247" spans="1:12" ht="24">
      <c r="A247" s="30">
        <f t="shared" si="1"/>
        <v>48</v>
      </c>
      <c r="B247" s="26" t="s">
        <v>1470</v>
      </c>
      <c r="C247" s="45" t="s">
        <v>1954</v>
      </c>
      <c r="D247" s="45" t="s">
        <v>2022</v>
      </c>
      <c r="E247" s="271">
        <v>41737</v>
      </c>
      <c r="F247" s="263">
        <v>41766</v>
      </c>
      <c r="G247" s="263">
        <v>42496</v>
      </c>
      <c r="H247" s="952" t="s">
        <v>349</v>
      </c>
      <c r="I247" s="952" t="s">
        <v>2428</v>
      </c>
      <c r="J247" s="953" t="s">
        <v>1220</v>
      </c>
      <c r="K247" s="473" t="s">
        <v>2023</v>
      </c>
      <c r="L247" s="23" t="s">
        <v>158</v>
      </c>
    </row>
    <row r="248" spans="1:12" ht="36">
      <c r="A248" s="30">
        <v>48</v>
      </c>
      <c r="B248" s="26" t="s">
        <v>1293</v>
      </c>
      <c r="C248" s="45" t="s">
        <v>287</v>
      </c>
      <c r="D248" s="45" t="s">
        <v>288</v>
      </c>
      <c r="E248" s="271">
        <v>41702</v>
      </c>
      <c r="F248" s="263">
        <v>41771</v>
      </c>
      <c r="G248" s="263">
        <v>42501</v>
      </c>
      <c r="H248" s="952" t="s">
        <v>826</v>
      </c>
      <c r="I248" s="952" t="s">
        <v>46</v>
      </c>
      <c r="J248" s="953" t="s">
        <v>1220</v>
      </c>
      <c r="K248" s="473" t="s">
        <v>1936</v>
      </c>
      <c r="L248" s="23" t="s">
        <v>1085</v>
      </c>
    </row>
    <row r="249" spans="1:12" ht="36">
      <c r="A249" s="30">
        <f t="shared" si="1"/>
        <v>49</v>
      </c>
      <c r="B249" s="26" t="s">
        <v>1294</v>
      </c>
      <c r="C249" s="45" t="s">
        <v>2082</v>
      </c>
      <c r="D249" s="45" t="s">
        <v>1537</v>
      </c>
      <c r="E249" s="271">
        <v>41723</v>
      </c>
      <c r="F249" s="263">
        <v>41771</v>
      </c>
      <c r="G249" s="263">
        <v>42501</v>
      </c>
      <c r="H249" s="952"/>
      <c r="I249" s="952" t="s">
        <v>1989</v>
      </c>
      <c r="J249" s="953" t="s">
        <v>1220</v>
      </c>
      <c r="K249" s="473" t="s">
        <v>1936</v>
      </c>
      <c r="L249" s="23" t="s">
        <v>2081</v>
      </c>
    </row>
    <row r="250" spans="1:12" ht="36">
      <c r="A250" s="30">
        <v>49</v>
      </c>
      <c r="B250" s="15" t="s">
        <v>2812</v>
      </c>
      <c r="C250" s="11" t="s">
        <v>116</v>
      </c>
      <c r="D250" s="11" t="s">
        <v>691</v>
      </c>
      <c r="E250" s="262">
        <v>41772</v>
      </c>
      <c r="F250" s="263">
        <v>41795</v>
      </c>
      <c r="G250" s="263">
        <v>42525</v>
      </c>
      <c r="H250" s="954"/>
      <c r="I250" s="954" t="s">
        <v>1952</v>
      </c>
      <c r="J250" s="955" t="s">
        <v>1220</v>
      </c>
      <c r="K250" s="202" t="s">
        <v>1936</v>
      </c>
      <c r="L250" s="11" t="s">
        <v>2813</v>
      </c>
    </row>
    <row r="251" spans="1:12" ht="24">
      <c r="A251" s="30">
        <f t="shared" si="1"/>
        <v>50</v>
      </c>
      <c r="B251" s="26" t="s">
        <v>1361</v>
      </c>
      <c r="C251" s="45" t="s">
        <v>863</v>
      </c>
      <c r="D251" s="45" t="s">
        <v>132</v>
      </c>
      <c r="E251" s="271">
        <v>41785</v>
      </c>
      <c r="F251" s="263">
        <v>41801</v>
      </c>
      <c r="G251" s="263">
        <v>42531</v>
      </c>
      <c r="H251" s="952" t="s">
        <v>133</v>
      </c>
      <c r="I251" s="952" t="s">
        <v>1644</v>
      </c>
      <c r="J251" s="953" t="s">
        <v>1220</v>
      </c>
      <c r="K251" s="473" t="s">
        <v>1936</v>
      </c>
      <c r="L251" s="23" t="s">
        <v>155</v>
      </c>
    </row>
    <row r="252" spans="1:12" ht="24">
      <c r="A252" s="30">
        <v>50</v>
      </c>
      <c r="B252" s="26" t="s">
        <v>1955</v>
      </c>
      <c r="C252" s="45" t="s">
        <v>1553</v>
      </c>
      <c r="D252" s="45" t="s">
        <v>1554</v>
      </c>
      <c r="E252" s="271">
        <v>41690</v>
      </c>
      <c r="F252" s="311">
        <v>41816</v>
      </c>
      <c r="G252" s="263">
        <v>42546</v>
      </c>
      <c r="H252" s="952" t="s">
        <v>806</v>
      </c>
      <c r="I252" s="952" t="s">
        <v>1989</v>
      </c>
      <c r="J252" s="953" t="s">
        <v>1220</v>
      </c>
      <c r="K252" s="473" t="s">
        <v>1555</v>
      </c>
      <c r="L252" s="23" t="s">
        <v>622</v>
      </c>
    </row>
    <row r="253" spans="1:12" ht="25.5">
      <c r="A253" s="30">
        <f t="shared" si="1"/>
        <v>51</v>
      </c>
      <c r="B253" s="15" t="s">
        <v>2814</v>
      </c>
      <c r="C253" s="11" t="s">
        <v>1362</v>
      </c>
      <c r="D253" s="11" t="s">
        <v>1360</v>
      </c>
      <c r="E253" s="262">
        <v>41793</v>
      </c>
      <c r="F253" s="263">
        <v>41834</v>
      </c>
      <c r="G253" s="263">
        <v>42564</v>
      </c>
      <c r="H253" s="954" t="s">
        <v>2516</v>
      </c>
      <c r="I253" s="954" t="s">
        <v>2611</v>
      </c>
      <c r="J253" s="955" t="s">
        <v>409</v>
      </c>
      <c r="K253" s="202" t="s">
        <v>1936</v>
      </c>
      <c r="L253" s="11" t="s">
        <v>2813</v>
      </c>
    </row>
    <row r="254" spans="1:12" ht="12.75">
      <c r="A254" s="30">
        <v>51</v>
      </c>
      <c r="B254" s="26" t="s">
        <v>285</v>
      </c>
      <c r="C254" s="45" t="s">
        <v>1199</v>
      </c>
      <c r="D254" s="45" t="s">
        <v>1200</v>
      </c>
      <c r="E254" s="271">
        <v>41822</v>
      </c>
      <c r="F254" s="263">
        <v>41841</v>
      </c>
      <c r="G254" s="263">
        <v>42571</v>
      </c>
      <c r="H254" s="952" t="s">
        <v>755</v>
      </c>
      <c r="I254" s="952" t="s">
        <v>1526</v>
      </c>
      <c r="J254" s="953" t="s">
        <v>1220</v>
      </c>
      <c r="K254" s="473" t="s">
        <v>1936</v>
      </c>
      <c r="L254" s="23" t="s">
        <v>2689</v>
      </c>
    </row>
    <row r="255" spans="1:12" ht="36">
      <c r="A255" s="30">
        <f t="shared" si="1"/>
        <v>52</v>
      </c>
      <c r="B255" s="26" t="s">
        <v>1546</v>
      </c>
      <c r="C255" s="45" t="s">
        <v>2057</v>
      </c>
      <c r="D255" s="45" t="s">
        <v>1788</v>
      </c>
      <c r="E255" s="299">
        <v>41836</v>
      </c>
      <c r="F255" s="263">
        <v>41865</v>
      </c>
      <c r="G255" s="266">
        <v>42595</v>
      </c>
      <c r="H255" s="987" t="s">
        <v>2477</v>
      </c>
      <c r="I255" s="987" t="s">
        <v>2333</v>
      </c>
      <c r="J255" s="988" t="s">
        <v>1036</v>
      </c>
      <c r="K255" s="473" t="s">
        <v>1936</v>
      </c>
      <c r="L255" s="23" t="s">
        <v>1762</v>
      </c>
    </row>
    <row r="256" spans="1:12" ht="24">
      <c r="A256" s="30">
        <v>52</v>
      </c>
      <c r="B256" s="295" t="s">
        <v>2815</v>
      </c>
      <c r="C256" s="11" t="s">
        <v>1223</v>
      </c>
      <c r="D256" s="11" t="s">
        <v>862</v>
      </c>
      <c r="E256" s="262">
        <v>41814</v>
      </c>
      <c r="F256" s="263">
        <v>41866</v>
      </c>
      <c r="G256" s="263">
        <v>42596</v>
      </c>
      <c r="H256" s="954" t="s">
        <v>2218</v>
      </c>
      <c r="I256" s="954" t="s">
        <v>1989</v>
      </c>
      <c r="J256" s="955" t="s">
        <v>1220</v>
      </c>
      <c r="K256" s="202" t="s">
        <v>1936</v>
      </c>
      <c r="L256" s="10" t="s">
        <v>2816</v>
      </c>
    </row>
    <row r="257" spans="1:12" ht="48">
      <c r="A257" s="30">
        <f t="shared" si="1"/>
        <v>53</v>
      </c>
      <c r="B257" s="15" t="s">
        <v>2817</v>
      </c>
      <c r="C257" s="11" t="s">
        <v>338</v>
      </c>
      <c r="D257" s="11" t="s">
        <v>2206</v>
      </c>
      <c r="E257" s="262">
        <v>41841</v>
      </c>
      <c r="F257" s="263">
        <v>41875</v>
      </c>
      <c r="G257" s="263">
        <v>42605</v>
      </c>
      <c r="H257" s="954"/>
      <c r="I257" s="954" t="s">
        <v>748</v>
      </c>
      <c r="J257" s="955" t="s">
        <v>1220</v>
      </c>
      <c r="K257" s="202" t="s">
        <v>1936</v>
      </c>
      <c r="L257" s="1037" t="s">
        <v>2806</v>
      </c>
    </row>
    <row r="258" spans="1:12" ht="36">
      <c r="A258" s="30">
        <v>53</v>
      </c>
      <c r="B258" s="26" t="s">
        <v>517</v>
      </c>
      <c r="C258" s="45" t="s">
        <v>901</v>
      </c>
      <c r="D258" s="45" t="s">
        <v>902</v>
      </c>
      <c r="E258" s="271">
        <v>41628</v>
      </c>
      <c r="F258" s="265">
        <v>41890</v>
      </c>
      <c r="G258" s="265">
        <v>42620</v>
      </c>
      <c r="H258" s="955" t="s">
        <v>2690</v>
      </c>
      <c r="I258" s="40" t="s">
        <v>46</v>
      </c>
      <c r="J258" s="40" t="s">
        <v>1220</v>
      </c>
      <c r="K258" s="473" t="s">
        <v>728</v>
      </c>
      <c r="L258" s="23" t="s">
        <v>900</v>
      </c>
    </row>
    <row r="259" spans="1:12" ht="24">
      <c r="A259" s="30">
        <f t="shared" si="1"/>
        <v>54</v>
      </c>
      <c r="B259" s="15" t="s">
        <v>2818</v>
      </c>
      <c r="C259" s="11" t="s">
        <v>2209</v>
      </c>
      <c r="D259" s="11" t="s">
        <v>249</v>
      </c>
      <c r="E259" s="262">
        <v>41856</v>
      </c>
      <c r="F259" s="263">
        <v>41899</v>
      </c>
      <c r="G259" s="263">
        <v>41898</v>
      </c>
      <c r="H259" s="954" t="s">
        <v>561</v>
      </c>
      <c r="I259" s="954" t="s">
        <v>46</v>
      </c>
      <c r="J259" s="955" t="s">
        <v>1220</v>
      </c>
      <c r="K259" s="202" t="s">
        <v>1936</v>
      </c>
      <c r="L259" s="1037" t="s">
        <v>2806</v>
      </c>
    </row>
    <row r="260" spans="1:12" ht="25.5">
      <c r="A260" s="30">
        <v>54</v>
      </c>
      <c r="B260" s="15" t="s">
        <v>2819</v>
      </c>
      <c r="C260" s="11" t="s">
        <v>1698</v>
      </c>
      <c r="D260" s="11" t="s">
        <v>1699</v>
      </c>
      <c r="E260" s="262">
        <v>41822</v>
      </c>
      <c r="F260" s="263">
        <v>41905</v>
      </c>
      <c r="G260" s="263">
        <v>42635</v>
      </c>
      <c r="H260" s="954" t="s">
        <v>1920</v>
      </c>
      <c r="I260" s="955" t="s">
        <v>2339</v>
      </c>
      <c r="J260" s="955" t="s">
        <v>1220</v>
      </c>
      <c r="K260" s="202" t="s">
        <v>1936</v>
      </c>
      <c r="L260" s="1037" t="s">
        <v>2806</v>
      </c>
    </row>
    <row r="261" spans="1:12" ht="24">
      <c r="A261" s="30">
        <f t="shared" si="1"/>
        <v>55</v>
      </c>
      <c r="B261" s="26" t="s">
        <v>1065</v>
      </c>
      <c r="C261" s="45" t="s">
        <v>1549</v>
      </c>
      <c r="D261" s="45" t="s">
        <v>1548</v>
      </c>
      <c r="E261" s="271">
        <v>41856</v>
      </c>
      <c r="F261" s="263">
        <v>41907</v>
      </c>
      <c r="G261" s="263">
        <v>42637</v>
      </c>
      <c r="H261" s="952" t="s">
        <v>240</v>
      </c>
      <c r="I261" s="952" t="s">
        <v>2428</v>
      </c>
      <c r="J261" s="953" t="s">
        <v>1220</v>
      </c>
      <c r="K261" s="473" t="s">
        <v>1936</v>
      </c>
      <c r="L261" s="10" t="s">
        <v>1584</v>
      </c>
    </row>
    <row r="262" spans="1:12" ht="24">
      <c r="A262" s="30">
        <v>55</v>
      </c>
      <c r="B262" s="26" t="s">
        <v>1585</v>
      </c>
      <c r="C262" s="45" t="s">
        <v>62</v>
      </c>
      <c r="D262" s="45" t="s">
        <v>63</v>
      </c>
      <c r="E262" s="271">
        <v>41858</v>
      </c>
      <c r="F262" s="263">
        <v>41907</v>
      </c>
      <c r="G262" s="263">
        <v>42637</v>
      </c>
      <c r="H262" s="952" t="s">
        <v>755</v>
      </c>
      <c r="I262" s="952" t="s">
        <v>768</v>
      </c>
      <c r="J262" s="953" t="s">
        <v>1220</v>
      </c>
      <c r="K262" s="473" t="s">
        <v>1936</v>
      </c>
      <c r="L262" s="23" t="s">
        <v>1547</v>
      </c>
    </row>
    <row r="263" spans="1:12" ht="24">
      <c r="A263" s="30">
        <f t="shared" si="1"/>
        <v>56</v>
      </c>
      <c r="B263" s="15" t="s">
        <v>2820</v>
      </c>
      <c r="C263" s="11" t="s">
        <v>559</v>
      </c>
      <c r="D263" s="11" t="s">
        <v>2498</v>
      </c>
      <c r="E263" s="262">
        <v>41690</v>
      </c>
      <c r="F263" s="263">
        <v>41912</v>
      </c>
      <c r="G263" s="263">
        <v>42642</v>
      </c>
      <c r="H263" s="954" t="s">
        <v>2499</v>
      </c>
      <c r="I263" s="954" t="s">
        <v>2500</v>
      </c>
      <c r="J263" s="954" t="s">
        <v>1220</v>
      </c>
      <c r="K263" s="202" t="s">
        <v>1936</v>
      </c>
      <c r="L263" s="11" t="s">
        <v>2806</v>
      </c>
    </row>
    <row r="264" spans="1:12" ht="24">
      <c r="A264" s="30">
        <v>56</v>
      </c>
      <c r="B264" s="26" t="s">
        <v>783</v>
      </c>
      <c r="C264" s="11" t="s">
        <v>1717</v>
      </c>
      <c r="D264" s="45" t="s">
        <v>641</v>
      </c>
      <c r="E264" s="271">
        <v>41893</v>
      </c>
      <c r="F264" s="263">
        <v>41912</v>
      </c>
      <c r="G264" s="263">
        <v>42642</v>
      </c>
      <c r="H264" s="952" t="s">
        <v>240</v>
      </c>
      <c r="I264" s="952" t="s">
        <v>2428</v>
      </c>
      <c r="J264" s="953" t="s">
        <v>1220</v>
      </c>
      <c r="K264" s="473" t="s">
        <v>1936</v>
      </c>
      <c r="L264" s="23" t="s">
        <v>1715</v>
      </c>
    </row>
    <row r="265" spans="1:12" ht="24">
      <c r="A265" s="30">
        <f t="shared" si="1"/>
        <v>57</v>
      </c>
      <c r="B265" s="26" t="s">
        <v>784</v>
      </c>
      <c r="C265" s="11" t="s">
        <v>1718</v>
      </c>
      <c r="D265" s="45" t="s">
        <v>1719</v>
      </c>
      <c r="E265" s="271">
        <v>41893</v>
      </c>
      <c r="F265" s="263">
        <v>41912</v>
      </c>
      <c r="G265" s="263">
        <v>42642</v>
      </c>
      <c r="H265" s="952" t="s">
        <v>240</v>
      </c>
      <c r="I265" s="952" t="s">
        <v>2428</v>
      </c>
      <c r="J265" s="953" t="s">
        <v>1220</v>
      </c>
      <c r="K265" s="473" t="s">
        <v>1936</v>
      </c>
      <c r="L265" s="23" t="s">
        <v>1716</v>
      </c>
    </row>
    <row r="266" spans="1:12" ht="24">
      <c r="A266" s="30">
        <v>57</v>
      </c>
      <c r="B266" s="26" t="s">
        <v>1488</v>
      </c>
      <c r="C266" s="45" t="s">
        <v>231</v>
      </c>
      <c r="D266" s="45" t="s">
        <v>2202</v>
      </c>
      <c r="E266" s="271">
        <v>41823</v>
      </c>
      <c r="F266" s="263">
        <v>41912</v>
      </c>
      <c r="G266" s="263">
        <v>42642</v>
      </c>
      <c r="H266" s="952" t="s">
        <v>2690</v>
      </c>
      <c r="I266" s="952" t="s">
        <v>46</v>
      </c>
      <c r="J266" s="953" t="s">
        <v>1220</v>
      </c>
      <c r="K266" s="473" t="s">
        <v>2203</v>
      </c>
      <c r="L266" s="23" t="s">
        <v>1201</v>
      </c>
    </row>
    <row r="267" spans="1:12" ht="24">
      <c r="A267" s="30">
        <f t="shared" si="1"/>
        <v>58</v>
      </c>
      <c r="B267" s="26" t="s">
        <v>786</v>
      </c>
      <c r="C267" s="11" t="s">
        <v>1318</v>
      </c>
      <c r="D267" s="45" t="s">
        <v>2230</v>
      </c>
      <c r="E267" s="271">
        <v>41887</v>
      </c>
      <c r="F267" s="275">
        <v>41914</v>
      </c>
      <c r="G267" s="275">
        <v>42644</v>
      </c>
      <c r="H267" s="952" t="s">
        <v>565</v>
      </c>
      <c r="I267" s="952" t="s">
        <v>123</v>
      </c>
      <c r="J267" s="953" t="s">
        <v>1220</v>
      </c>
      <c r="K267" s="473" t="s">
        <v>1936</v>
      </c>
      <c r="L267" s="23" t="s">
        <v>1375</v>
      </c>
    </row>
    <row r="268" spans="1:12" ht="24">
      <c r="A268" s="30">
        <v>58</v>
      </c>
      <c r="B268" s="26" t="s">
        <v>787</v>
      </c>
      <c r="C268" s="45" t="s">
        <v>1319</v>
      </c>
      <c r="D268" s="45" t="s">
        <v>1511</v>
      </c>
      <c r="E268" s="271">
        <v>41890</v>
      </c>
      <c r="F268" s="275">
        <v>41914</v>
      </c>
      <c r="G268" s="275">
        <v>42644</v>
      </c>
      <c r="H268" s="952" t="s">
        <v>565</v>
      </c>
      <c r="I268" s="952" t="s">
        <v>123</v>
      </c>
      <c r="J268" s="953" t="s">
        <v>1220</v>
      </c>
      <c r="K268" s="473" t="s">
        <v>1936</v>
      </c>
      <c r="L268" s="23" t="s">
        <v>1376</v>
      </c>
    </row>
    <row r="269" spans="1:12" ht="24">
      <c r="A269" s="30">
        <f t="shared" si="1"/>
        <v>59</v>
      </c>
      <c r="B269" s="26" t="s">
        <v>788</v>
      </c>
      <c r="C269" s="11" t="s">
        <v>2240</v>
      </c>
      <c r="D269" s="45" t="s">
        <v>1512</v>
      </c>
      <c r="E269" s="271">
        <v>41890</v>
      </c>
      <c r="F269" s="275">
        <v>41914</v>
      </c>
      <c r="G269" s="275">
        <v>42644</v>
      </c>
      <c r="H269" s="952" t="s">
        <v>565</v>
      </c>
      <c r="I269" s="952" t="s">
        <v>123</v>
      </c>
      <c r="J269" s="953" t="s">
        <v>1220</v>
      </c>
      <c r="K269" s="473" t="s">
        <v>1936</v>
      </c>
      <c r="L269" s="23" t="s">
        <v>2229</v>
      </c>
    </row>
    <row r="270" spans="1:12" ht="36">
      <c r="A270" s="30">
        <v>59</v>
      </c>
      <c r="B270" s="26" t="s">
        <v>785</v>
      </c>
      <c r="C270" s="45" t="s">
        <v>724</v>
      </c>
      <c r="D270" s="45" t="s">
        <v>1713</v>
      </c>
      <c r="E270" s="271">
        <v>41884</v>
      </c>
      <c r="F270" s="275">
        <v>41915</v>
      </c>
      <c r="G270" s="275">
        <v>42645</v>
      </c>
      <c r="H270" s="952" t="s">
        <v>240</v>
      </c>
      <c r="I270" s="952" t="s">
        <v>2428</v>
      </c>
      <c r="J270" s="953" t="s">
        <v>1220</v>
      </c>
      <c r="K270" s="473" t="s">
        <v>1714</v>
      </c>
      <c r="L270" s="23" t="s">
        <v>1374</v>
      </c>
    </row>
    <row r="271" spans="1:12" ht="24">
      <c r="A271" s="30">
        <f t="shared" si="1"/>
        <v>60</v>
      </c>
      <c r="B271" s="26" t="s">
        <v>2459</v>
      </c>
      <c r="C271" s="11" t="s">
        <v>2523</v>
      </c>
      <c r="D271" s="45" t="s">
        <v>506</v>
      </c>
      <c r="E271" s="271">
        <v>41905</v>
      </c>
      <c r="F271" s="263">
        <v>41936</v>
      </c>
      <c r="G271" s="1023">
        <v>42666</v>
      </c>
      <c r="H271" s="952" t="s">
        <v>49</v>
      </c>
      <c r="I271" s="952" t="s">
        <v>1644</v>
      </c>
      <c r="J271" s="953" t="s">
        <v>1220</v>
      </c>
      <c r="K271" s="473" t="s">
        <v>1936</v>
      </c>
      <c r="L271" s="23" t="s">
        <v>48</v>
      </c>
    </row>
    <row r="272" spans="1:12" ht="24">
      <c r="A272" s="30">
        <v>60</v>
      </c>
      <c r="B272" s="15" t="s">
        <v>2821</v>
      </c>
      <c r="C272" s="11" t="s">
        <v>2591</v>
      </c>
      <c r="D272" s="11" t="s">
        <v>1946</v>
      </c>
      <c r="E272" s="262">
        <v>41871</v>
      </c>
      <c r="F272" s="263">
        <v>41949</v>
      </c>
      <c r="G272" s="263">
        <v>42679</v>
      </c>
      <c r="H272" s="954" t="s">
        <v>1961</v>
      </c>
      <c r="I272" s="954" t="s">
        <v>1526</v>
      </c>
      <c r="J272" s="955" t="s">
        <v>1220</v>
      </c>
      <c r="K272" s="202" t="s">
        <v>1936</v>
      </c>
      <c r="L272" s="1037" t="s">
        <v>2806</v>
      </c>
    </row>
    <row r="273" spans="1:12" ht="48">
      <c r="A273" s="30">
        <f t="shared" si="1"/>
        <v>61</v>
      </c>
      <c r="B273" s="26" t="s">
        <v>2351</v>
      </c>
      <c r="C273" s="11" t="s">
        <v>2001</v>
      </c>
      <c r="D273" s="11" t="s">
        <v>2534</v>
      </c>
      <c r="E273" s="262">
        <v>41927</v>
      </c>
      <c r="F273" s="263">
        <v>41962</v>
      </c>
      <c r="G273" s="263">
        <v>42692</v>
      </c>
      <c r="H273" s="954"/>
      <c r="I273" s="954" t="s">
        <v>1737</v>
      </c>
      <c r="J273" s="954" t="s">
        <v>1738</v>
      </c>
      <c r="K273" s="202" t="s">
        <v>2535</v>
      </c>
      <c r="L273" s="23" t="s">
        <v>478</v>
      </c>
    </row>
    <row r="274" spans="1:12" ht="24">
      <c r="A274" s="30">
        <v>61</v>
      </c>
      <c r="B274" s="26" t="s">
        <v>1518</v>
      </c>
      <c r="C274" s="11" t="s">
        <v>294</v>
      </c>
      <c r="D274" s="11" t="s">
        <v>295</v>
      </c>
      <c r="E274" s="262">
        <v>41939</v>
      </c>
      <c r="F274" s="263">
        <v>41988</v>
      </c>
      <c r="G274" s="263">
        <v>42718</v>
      </c>
      <c r="H274" s="954" t="s">
        <v>1159</v>
      </c>
      <c r="I274" s="954" t="s">
        <v>420</v>
      </c>
      <c r="J274" s="954" t="s">
        <v>1220</v>
      </c>
      <c r="K274" s="202" t="s">
        <v>1936</v>
      </c>
      <c r="L274" s="11"/>
    </row>
    <row r="275" spans="1:12" ht="38.25">
      <c r="A275" s="30">
        <f t="shared" si="1"/>
        <v>62</v>
      </c>
      <c r="B275" s="15" t="s">
        <v>2822</v>
      </c>
      <c r="C275" s="11" t="s">
        <v>1425</v>
      </c>
      <c r="D275" s="11" t="s">
        <v>1426</v>
      </c>
      <c r="E275" s="262">
        <v>42017</v>
      </c>
      <c r="F275" s="263">
        <v>42041</v>
      </c>
      <c r="G275" s="263">
        <v>42771</v>
      </c>
      <c r="H275" s="954" t="s">
        <v>2117</v>
      </c>
      <c r="I275" s="954" t="s">
        <v>947</v>
      </c>
      <c r="J275" s="955" t="s">
        <v>2593</v>
      </c>
      <c r="K275" s="202" t="s">
        <v>1960</v>
      </c>
      <c r="L275" s="11" t="s">
        <v>2823</v>
      </c>
    </row>
    <row r="276" spans="1:12" ht="36">
      <c r="A276" s="30">
        <v>62</v>
      </c>
      <c r="B276" s="26" t="s">
        <v>2537</v>
      </c>
      <c r="C276" s="11" t="s">
        <v>2666</v>
      </c>
      <c r="D276" s="11" t="s">
        <v>2451</v>
      </c>
      <c r="E276" s="262">
        <v>42037</v>
      </c>
      <c r="F276" s="263">
        <v>42061</v>
      </c>
      <c r="G276" s="263">
        <v>42791</v>
      </c>
      <c r="H276" s="954" t="s">
        <v>2690</v>
      </c>
      <c r="I276" s="954" t="s">
        <v>46</v>
      </c>
      <c r="J276" s="954" t="s">
        <v>1220</v>
      </c>
      <c r="K276" s="202" t="s">
        <v>2203</v>
      </c>
      <c r="L276" s="23" t="s">
        <v>563</v>
      </c>
    </row>
    <row r="277" spans="1:12" ht="24">
      <c r="A277" s="30">
        <f t="shared" si="1"/>
        <v>63</v>
      </c>
      <c r="B277" s="26" t="s">
        <v>284</v>
      </c>
      <c r="C277" s="11" t="s">
        <v>1324</v>
      </c>
      <c r="D277" s="11" t="s">
        <v>197</v>
      </c>
      <c r="E277" s="262">
        <v>42024</v>
      </c>
      <c r="F277" s="263">
        <v>42065</v>
      </c>
      <c r="G277" s="263">
        <v>42795</v>
      </c>
      <c r="H277" s="954" t="s">
        <v>537</v>
      </c>
      <c r="I277" s="954" t="s">
        <v>46</v>
      </c>
      <c r="J277" s="954" t="s">
        <v>1220</v>
      </c>
      <c r="K277" s="202" t="s">
        <v>1936</v>
      </c>
      <c r="L277" s="23" t="s">
        <v>196</v>
      </c>
    </row>
    <row r="278" spans="1:12" ht="24">
      <c r="A278" s="30">
        <v>63</v>
      </c>
      <c r="B278" s="26" t="s">
        <v>429</v>
      </c>
      <c r="C278" s="11" t="s">
        <v>525</v>
      </c>
      <c r="D278" s="11" t="s">
        <v>30</v>
      </c>
      <c r="E278" s="262">
        <v>42034</v>
      </c>
      <c r="F278" s="263">
        <v>42072</v>
      </c>
      <c r="G278" s="263">
        <v>42802</v>
      </c>
      <c r="H278" s="954" t="s">
        <v>766</v>
      </c>
      <c r="I278" s="954" t="s">
        <v>768</v>
      </c>
      <c r="J278" s="954" t="s">
        <v>1220</v>
      </c>
      <c r="K278" s="202" t="s">
        <v>2270</v>
      </c>
      <c r="L278" s="23" t="s">
        <v>690</v>
      </c>
    </row>
    <row r="279" spans="1:12" ht="12.75">
      <c r="A279" s="30">
        <f t="shared" si="1"/>
        <v>64</v>
      </c>
      <c r="B279" s="26" t="s">
        <v>1238</v>
      </c>
      <c r="C279" s="11" t="s">
        <v>1763</v>
      </c>
      <c r="D279" s="11" t="s">
        <v>1807</v>
      </c>
      <c r="E279" s="262">
        <v>42073</v>
      </c>
      <c r="F279" s="263">
        <v>42086</v>
      </c>
      <c r="G279" s="263">
        <v>42816</v>
      </c>
      <c r="H279" s="954" t="s">
        <v>2730</v>
      </c>
      <c r="I279" s="954" t="s">
        <v>1526</v>
      </c>
      <c r="J279" s="954" t="s">
        <v>1220</v>
      </c>
      <c r="K279" s="202" t="s">
        <v>1936</v>
      </c>
      <c r="L279" s="23" t="s">
        <v>2121</v>
      </c>
    </row>
    <row r="280" spans="1:12" ht="24">
      <c r="A280" s="30">
        <v>64</v>
      </c>
      <c r="B280" s="26" t="s">
        <v>1055</v>
      </c>
      <c r="C280" s="11" t="s">
        <v>1054</v>
      </c>
      <c r="D280" s="11" t="s">
        <v>351</v>
      </c>
      <c r="E280" s="262">
        <v>41954</v>
      </c>
      <c r="F280" s="263">
        <v>42086</v>
      </c>
      <c r="G280" s="263">
        <v>42816</v>
      </c>
      <c r="H280" s="954" t="s">
        <v>49</v>
      </c>
      <c r="I280" s="954" t="s">
        <v>1644</v>
      </c>
      <c r="J280" s="954" t="s">
        <v>1220</v>
      </c>
      <c r="K280" s="202" t="s">
        <v>1936</v>
      </c>
      <c r="L280" s="23" t="s">
        <v>350</v>
      </c>
    </row>
    <row r="281" spans="1:12" ht="24">
      <c r="A281" s="30">
        <f t="shared" si="1"/>
        <v>65</v>
      </c>
      <c r="B281" s="26" t="s">
        <v>1290</v>
      </c>
      <c r="C281" s="11" t="s">
        <v>194</v>
      </c>
      <c r="D281" s="11" t="s">
        <v>195</v>
      </c>
      <c r="E281" s="262">
        <v>42023</v>
      </c>
      <c r="F281" s="263">
        <v>42088</v>
      </c>
      <c r="G281" s="263">
        <v>42818</v>
      </c>
      <c r="H281" s="954" t="s">
        <v>664</v>
      </c>
      <c r="I281" s="954" t="s">
        <v>1526</v>
      </c>
      <c r="J281" s="954" t="s">
        <v>1220</v>
      </c>
      <c r="K281" s="202" t="s">
        <v>1936</v>
      </c>
      <c r="L281" s="23" t="s">
        <v>2429</v>
      </c>
    </row>
    <row r="282" spans="1:12" ht="48">
      <c r="A282" s="30">
        <v>65</v>
      </c>
      <c r="B282" s="82" t="s">
        <v>2386</v>
      </c>
      <c r="C282" s="11" t="s">
        <v>2717</v>
      </c>
      <c r="D282" s="11" t="s">
        <v>931</v>
      </c>
      <c r="E282" s="262">
        <v>42108</v>
      </c>
      <c r="F282" s="263">
        <v>42112</v>
      </c>
      <c r="G282" s="263">
        <v>42852</v>
      </c>
      <c r="H282" s="954" t="s">
        <v>2288</v>
      </c>
      <c r="I282" s="954" t="s">
        <v>1526</v>
      </c>
      <c r="J282" s="955" t="s">
        <v>1220</v>
      </c>
      <c r="K282" s="202" t="s">
        <v>1936</v>
      </c>
      <c r="L282" s="11" t="s">
        <v>1185</v>
      </c>
    </row>
    <row r="283" spans="1:12" ht="84">
      <c r="A283" s="30">
        <f aca="true" t="shared" si="2" ref="A283:A329">SUM(A282+1)</f>
        <v>66</v>
      </c>
      <c r="B283" s="26" t="s">
        <v>2716</v>
      </c>
      <c r="C283" s="11" t="s">
        <v>2186</v>
      </c>
      <c r="D283" s="11" t="s">
        <v>2008</v>
      </c>
      <c r="E283" s="262">
        <v>42093</v>
      </c>
      <c r="F283" s="263">
        <v>42114</v>
      </c>
      <c r="G283" s="263">
        <v>42844</v>
      </c>
      <c r="H283" s="954"/>
      <c r="I283" s="989" t="s">
        <v>2009</v>
      </c>
      <c r="J283" s="989" t="s">
        <v>2010</v>
      </c>
      <c r="K283" s="202" t="s">
        <v>2270</v>
      </c>
      <c r="L283" s="23" t="s">
        <v>2540</v>
      </c>
    </row>
    <row r="284" spans="1:12" ht="24">
      <c r="A284" s="30">
        <v>66</v>
      </c>
      <c r="B284" s="26" t="s">
        <v>1734</v>
      </c>
      <c r="C284" s="11" t="s">
        <v>1733</v>
      </c>
      <c r="D284" s="11" t="s">
        <v>1764</v>
      </c>
      <c r="E284" s="262">
        <v>42076</v>
      </c>
      <c r="F284" s="263">
        <v>42146</v>
      </c>
      <c r="G284" s="263">
        <v>42876</v>
      </c>
      <c r="H284" s="954" t="s">
        <v>755</v>
      </c>
      <c r="I284" s="954" t="s">
        <v>768</v>
      </c>
      <c r="J284" s="954" t="s">
        <v>1220</v>
      </c>
      <c r="K284" s="202" t="s">
        <v>1936</v>
      </c>
      <c r="L284" s="23" t="s">
        <v>2122</v>
      </c>
    </row>
    <row r="285" spans="1:12" ht="24">
      <c r="A285" s="30">
        <f t="shared" si="2"/>
        <v>67</v>
      </c>
      <c r="B285" s="26" t="s">
        <v>2090</v>
      </c>
      <c r="C285" s="11" t="s">
        <v>2388</v>
      </c>
      <c r="D285" s="11" t="s">
        <v>891</v>
      </c>
      <c r="E285" s="262">
        <v>42128</v>
      </c>
      <c r="F285" s="263">
        <v>42150</v>
      </c>
      <c r="G285" s="263">
        <v>42880</v>
      </c>
      <c r="H285" s="954" t="s">
        <v>349</v>
      </c>
      <c r="I285" s="954" t="s">
        <v>2428</v>
      </c>
      <c r="J285" s="954" t="s">
        <v>1220</v>
      </c>
      <c r="K285" s="202" t="s">
        <v>1936</v>
      </c>
      <c r="L285" s="23" t="s">
        <v>2387</v>
      </c>
    </row>
    <row r="286" spans="1:12" ht="51">
      <c r="A286" s="30">
        <v>67</v>
      </c>
      <c r="B286" s="26" t="s">
        <v>1417</v>
      </c>
      <c r="C286" s="11" t="s">
        <v>101</v>
      </c>
      <c r="D286" s="11" t="s">
        <v>2341</v>
      </c>
      <c r="E286" s="262">
        <v>42136</v>
      </c>
      <c r="F286" s="263">
        <v>42156</v>
      </c>
      <c r="G286" s="263">
        <v>42886</v>
      </c>
      <c r="H286" s="954" t="s">
        <v>2499</v>
      </c>
      <c r="I286" s="954" t="s">
        <v>947</v>
      </c>
      <c r="J286" s="955" t="s">
        <v>948</v>
      </c>
      <c r="K286" s="202" t="s">
        <v>1936</v>
      </c>
      <c r="L286" s="23" t="s">
        <v>881</v>
      </c>
    </row>
    <row r="287" spans="1:12" ht="25.5">
      <c r="A287" s="30">
        <f t="shared" si="2"/>
        <v>68</v>
      </c>
      <c r="B287" s="26" t="s">
        <v>859</v>
      </c>
      <c r="C287" s="11" t="s">
        <v>2752</v>
      </c>
      <c r="D287" s="11" t="s">
        <v>1731</v>
      </c>
      <c r="E287" s="262">
        <v>42138</v>
      </c>
      <c r="F287" s="263">
        <v>42160</v>
      </c>
      <c r="G287" s="263">
        <v>42890</v>
      </c>
      <c r="H287" s="954" t="s">
        <v>1732</v>
      </c>
      <c r="I287" s="954" t="s">
        <v>57</v>
      </c>
      <c r="J287" s="955" t="s">
        <v>1036</v>
      </c>
      <c r="K287" s="202" t="s">
        <v>44</v>
      </c>
      <c r="L287" s="23" t="s">
        <v>1730</v>
      </c>
    </row>
    <row r="288" spans="1:12" ht="24">
      <c r="A288" s="30">
        <v>68</v>
      </c>
      <c r="B288" s="69" t="s">
        <v>2828</v>
      </c>
      <c r="C288" s="45" t="s">
        <v>2026</v>
      </c>
      <c r="D288" s="45" t="s">
        <v>2027</v>
      </c>
      <c r="E288" s="271">
        <v>42411</v>
      </c>
      <c r="F288" s="275">
        <v>42423</v>
      </c>
      <c r="G288" s="275">
        <v>43153</v>
      </c>
      <c r="H288" s="952"/>
      <c r="I288" s="952" t="s">
        <v>2428</v>
      </c>
      <c r="J288" s="953" t="s">
        <v>1220</v>
      </c>
      <c r="K288" s="473" t="s">
        <v>1936</v>
      </c>
      <c r="L288" s="1027" t="s">
        <v>2829</v>
      </c>
    </row>
    <row r="289" spans="1:12" s="6" customFormat="1" ht="24">
      <c r="A289" s="30">
        <f t="shared" si="2"/>
        <v>69</v>
      </c>
      <c r="B289" s="26" t="s">
        <v>487</v>
      </c>
      <c r="C289" s="11" t="s">
        <v>258</v>
      </c>
      <c r="D289" s="11" t="s">
        <v>1386</v>
      </c>
      <c r="E289" s="263">
        <v>42179</v>
      </c>
      <c r="F289" s="263">
        <v>42205</v>
      </c>
      <c r="G289" s="263">
        <v>42935</v>
      </c>
      <c r="H289" s="958" t="s">
        <v>998</v>
      </c>
      <c r="I289" s="958" t="s">
        <v>2084</v>
      </c>
      <c r="J289" s="958" t="s">
        <v>1220</v>
      </c>
      <c r="K289" s="202" t="s">
        <v>769</v>
      </c>
      <c r="L289" s="23" t="s">
        <v>257</v>
      </c>
    </row>
    <row r="290" spans="1:12" s="6" customFormat="1" ht="24">
      <c r="A290" s="30">
        <v>69</v>
      </c>
      <c r="B290" s="26" t="s">
        <v>575</v>
      </c>
      <c r="C290" s="11" t="s">
        <v>648</v>
      </c>
      <c r="D290" s="11" t="s">
        <v>2256</v>
      </c>
      <c r="E290" s="263">
        <v>42157</v>
      </c>
      <c r="F290" s="263">
        <v>42220</v>
      </c>
      <c r="G290" s="263">
        <v>42950</v>
      </c>
      <c r="H290" s="958" t="s">
        <v>1961</v>
      </c>
      <c r="I290" s="958" t="s">
        <v>1526</v>
      </c>
      <c r="J290" s="959" t="s">
        <v>1220</v>
      </c>
      <c r="K290" s="202" t="s">
        <v>1936</v>
      </c>
      <c r="L290" s="23" t="s">
        <v>647</v>
      </c>
    </row>
    <row r="291" spans="1:12" s="6" customFormat="1" ht="36">
      <c r="A291" s="30">
        <f t="shared" si="2"/>
        <v>70</v>
      </c>
      <c r="B291" s="26" t="s">
        <v>576</v>
      </c>
      <c r="C291" s="11" t="s">
        <v>2246</v>
      </c>
      <c r="D291" s="11" t="s">
        <v>2242</v>
      </c>
      <c r="E291" s="263">
        <v>42207</v>
      </c>
      <c r="F291" s="263">
        <v>42221</v>
      </c>
      <c r="G291" s="263">
        <v>42951</v>
      </c>
      <c r="H291" s="958" t="s">
        <v>2243</v>
      </c>
      <c r="I291" s="958" t="s">
        <v>2244</v>
      </c>
      <c r="J291" s="958" t="s">
        <v>1220</v>
      </c>
      <c r="K291" s="202" t="s">
        <v>2270</v>
      </c>
      <c r="L291" s="23" t="s">
        <v>2241</v>
      </c>
    </row>
    <row r="292" spans="1:12" s="6" customFormat="1" ht="24">
      <c r="A292" s="30">
        <v>70</v>
      </c>
      <c r="B292" s="26" t="s">
        <v>574</v>
      </c>
      <c r="C292" s="11" t="s">
        <v>355</v>
      </c>
      <c r="D292" s="11" t="s">
        <v>356</v>
      </c>
      <c r="E292" s="263">
        <v>42201</v>
      </c>
      <c r="F292" s="263">
        <v>42229</v>
      </c>
      <c r="G292" s="263">
        <v>42959</v>
      </c>
      <c r="H292" s="958" t="s">
        <v>357</v>
      </c>
      <c r="I292" s="958" t="s">
        <v>358</v>
      </c>
      <c r="J292" s="958" t="s">
        <v>627</v>
      </c>
      <c r="K292" s="202" t="s">
        <v>359</v>
      </c>
      <c r="L292" s="23" t="s">
        <v>354</v>
      </c>
    </row>
    <row r="293" spans="1:12" s="6" customFormat="1" ht="24">
      <c r="A293" s="30">
        <f t="shared" si="2"/>
        <v>71</v>
      </c>
      <c r="B293" s="26" t="s">
        <v>135</v>
      </c>
      <c r="C293" s="11" t="s">
        <v>1421</v>
      </c>
      <c r="D293" s="11" t="s">
        <v>229</v>
      </c>
      <c r="E293" s="263">
        <v>41933</v>
      </c>
      <c r="F293" s="263">
        <v>42249</v>
      </c>
      <c r="G293" s="263">
        <v>42979</v>
      </c>
      <c r="H293" s="958" t="s">
        <v>664</v>
      </c>
      <c r="I293" s="958" t="s">
        <v>1526</v>
      </c>
      <c r="J293" s="958" t="s">
        <v>1220</v>
      </c>
      <c r="K293" s="202" t="s">
        <v>1936</v>
      </c>
      <c r="L293" s="23" t="s">
        <v>1420</v>
      </c>
    </row>
    <row r="294" spans="1:12" s="6" customFormat="1" ht="84">
      <c r="A294" s="30">
        <v>71</v>
      </c>
      <c r="B294" s="26" t="s">
        <v>134</v>
      </c>
      <c r="C294" s="11" t="s">
        <v>2284</v>
      </c>
      <c r="D294" s="11" t="s">
        <v>2285</v>
      </c>
      <c r="E294" s="263">
        <v>42212</v>
      </c>
      <c r="F294" s="263">
        <v>42249</v>
      </c>
      <c r="G294" s="263">
        <v>42979</v>
      </c>
      <c r="H294" s="957" t="s">
        <v>2286</v>
      </c>
      <c r="I294" s="958" t="s">
        <v>2287</v>
      </c>
      <c r="J294" s="958" t="s">
        <v>1220</v>
      </c>
      <c r="K294" s="202" t="s">
        <v>1936</v>
      </c>
      <c r="L294" s="23" t="s">
        <v>2283</v>
      </c>
    </row>
    <row r="295" spans="1:12" s="6" customFormat="1" ht="48">
      <c r="A295" s="30">
        <f t="shared" si="2"/>
        <v>72</v>
      </c>
      <c r="B295" s="26" t="s">
        <v>1465</v>
      </c>
      <c r="C295" s="11" t="s">
        <v>882</v>
      </c>
      <c r="D295" s="11" t="s">
        <v>2342</v>
      </c>
      <c r="E295" s="263">
        <v>42135</v>
      </c>
      <c r="F295" s="263">
        <v>42251</v>
      </c>
      <c r="G295" s="263">
        <v>42981</v>
      </c>
      <c r="H295" s="958" t="s">
        <v>2690</v>
      </c>
      <c r="I295" s="958" t="s">
        <v>46</v>
      </c>
      <c r="J295" s="958" t="s">
        <v>1220</v>
      </c>
      <c r="K295" s="202" t="s">
        <v>883</v>
      </c>
      <c r="L295" s="23" t="s">
        <v>880</v>
      </c>
    </row>
    <row r="296" spans="1:12" s="6" customFormat="1" ht="24">
      <c r="A296" s="30">
        <v>72</v>
      </c>
      <c r="B296" s="15" t="s">
        <v>2796</v>
      </c>
      <c r="C296" s="11" t="s">
        <v>1520</v>
      </c>
      <c r="D296" s="11" t="s">
        <v>95</v>
      </c>
      <c r="E296" s="263">
        <v>42205</v>
      </c>
      <c r="F296" s="263">
        <v>42271</v>
      </c>
      <c r="G296" s="263">
        <v>43001</v>
      </c>
      <c r="H296" s="958" t="s">
        <v>565</v>
      </c>
      <c r="I296" s="958" t="s">
        <v>123</v>
      </c>
      <c r="J296" s="959" t="s">
        <v>1220</v>
      </c>
      <c r="K296" s="202" t="s">
        <v>1936</v>
      </c>
      <c r="L296" s="23" t="s">
        <v>2245</v>
      </c>
    </row>
    <row r="297" spans="1:12" s="6" customFormat="1" ht="24">
      <c r="A297" s="30">
        <f t="shared" si="2"/>
        <v>73</v>
      </c>
      <c r="B297" s="26" t="s">
        <v>446</v>
      </c>
      <c r="C297" s="11" t="s">
        <v>1467</v>
      </c>
      <c r="D297" s="11" t="s">
        <v>1469</v>
      </c>
      <c r="E297" s="263">
        <v>42262</v>
      </c>
      <c r="F297" s="263">
        <v>42275</v>
      </c>
      <c r="G297" s="263">
        <v>43005</v>
      </c>
      <c r="H297" s="956" t="s">
        <v>1468</v>
      </c>
      <c r="I297" s="45" t="s">
        <v>1989</v>
      </c>
      <c r="J297" s="958" t="s">
        <v>1220</v>
      </c>
      <c r="K297" s="202" t="s">
        <v>2270</v>
      </c>
      <c r="L297" s="23" t="s">
        <v>1466</v>
      </c>
    </row>
    <row r="298" spans="1:12" s="6" customFormat="1" ht="12.75">
      <c r="A298" s="30">
        <v>73</v>
      </c>
      <c r="B298" s="14" t="s">
        <v>2797</v>
      </c>
      <c r="C298" s="11" t="s">
        <v>2668</v>
      </c>
      <c r="D298" s="11" t="s">
        <v>2669</v>
      </c>
      <c r="E298" s="263">
        <v>42153</v>
      </c>
      <c r="F298" s="263">
        <v>42275</v>
      </c>
      <c r="G298" s="263">
        <v>43005</v>
      </c>
      <c r="H298" s="958" t="s">
        <v>349</v>
      </c>
      <c r="I298" s="958" t="s">
        <v>2428</v>
      </c>
      <c r="J298" s="958" t="s">
        <v>1220</v>
      </c>
      <c r="K298" s="202" t="s">
        <v>1936</v>
      </c>
      <c r="L298" s="23" t="s">
        <v>2798</v>
      </c>
    </row>
    <row r="299" spans="1:12" s="6" customFormat="1" ht="36">
      <c r="A299" s="30">
        <f t="shared" si="2"/>
        <v>74</v>
      </c>
      <c r="B299" s="26" t="s">
        <v>1892</v>
      </c>
      <c r="C299" s="11" t="s">
        <v>727</v>
      </c>
      <c r="D299" s="11" t="s">
        <v>1906</v>
      </c>
      <c r="E299" s="263">
        <v>42192</v>
      </c>
      <c r="F299" s="263">
        <v>42282</v>
      </c>
      <c r="G299" s="263">
        <v>43012</v>
      </c>
      <c r="H299" s="958" t="s">
        <v>1907</v>
      </c>
      <c r="I299" s="958" t="s">
        <v>46</v>
      </c>
      <c r="J299" s="958" t="s">
        <v>1220</v>
      </c>
      <c r="K299" s="202" t="s">
        <v>1936</v>
      </c>
      <c r="L299" s="23" t="s">
        <v>1905</v>
      </c>
    </row>
    <row r="300" spans="1:12" s="6" customFormat="1" ht="72">
      <c r="A300" s="30">
        <v>74</v>
      </c>
      <c r="B300" s="26" t="s">
        <v>33</v>
      </c>
      <c r="C300" s="11" t="s">
        <v>156</v>
      </c>
      <c r="D300" s="11" t="s">
        <v>1872</v>
      </c>
      <c r="E300" s="263">
        <v>42248</v>
      </c>
      <c r="F300" s="263">
        <v>42282</v>
      </c>
      <c r="G300" s="263">
        <v>43012</v>
      </c>
      <c r="H300" s="990" t="s">
        <v>2123</v>
      </c>
      <c r="I300" s="991" t="s">
        <v>2124</v>
      </c>
      <c r="J300" s="958" t="s">
        <v>1220</v>
      </c>
      <c r="K300" s="202" t="s">
        <v>491</v>
      </c>
      <c r="L300" s="23" t="s">
        <v>1910</v>
      </c>
    </row>
    <row r="301" spans="1:12" s="6" customFormat="1" ht="36">
      <c r="A301" s="30">
        <f t="shared" si="2"/>
        <v>75</v>
      </c>
      <c r="B301" s="59" t="s">
        <v>2800</v>
      </c>
      <c r="C301" s="11" t="s">
        <v>2276</v>
      </c>
      <c r="D301" s="11" t="s">
        <v>2277</v>
      </c>
      <c r="E301" s="283">
        <v>42279</v>
      </c>
      <c r="F301" s="283">
        <v>42294</v>
      </c>
      <c r="G301" s="283">
        <v>43024</v>
      </c>
      <c r="H301" s="45" t="s">
        <v>337</v>
      </c>
      <c r="I301" s="45" t="s">
        <v>1526</v>
      </c>
      <c r="J301" s="45" t="s">
        <v>1220</v>
      </c>
      <c r="K301" s="45" t="s">
        <v>1936</v>
      </c>
      <c r="L301" s="1027" t="s">
        <v>2799</v>
      </c>
    </row>
    <row r="302" spans="1:12" s="6" customFormat="1" ht="48">
      <c r="A302" s="30">
        <v>75</v>
      </c>
      <c r="B302" s="15" t="s">
        <v>2801</v>
      </c>
      <c r="C302" s="11" t="s">
        <v>1499</v>
      </c>
      <c r="D302" s="40" t="s">
        <v>373</v>
      </c>
      <c r="E302" s="263">
        <v>42279</v>
      </c>
      <c r="F302" s="283">
        <v>42294</v>
      </c>
      <c r="G302" s="283">
        <v>43024</v>
      </c>
      <c r="H302" s="958"/>
      <c r="I302" s="959" t="s">
        <v>1526</v>
      </c>
      <c r="J302" s="959" t="s">
        <v>1220</v>
      </c>
      <c r="K302" s="202" t="s">
        <v>1936</v>
      </c>
      <c r="L302" s="1027" t="s">
        <v>2799</v>
      </c>
    </row>
    <row r="303" spans="1:12" s="6" customFormat="1" ht="36">
      <c r="A303" s="30">
        <f t="shared" si="2"/>
        <v>76</v>
      </c>
      <c r="B303" s="26" t="s">
        <v>2024</v>
      </c>
      <c r="C303" s="11" t="s">
        <v>593</v>
      </c>
      <c r="D303" s="11" t="s">
        <v>594</v>
      </c>
      <c r="E303" s="263">
        <v>42303</v>
      </c>
      <c r="F303" s="263">
        <v>42319</v>
      </c>
      <c r="G303" s="263">
        <v>43049</v>
      </c>
      <c r="H303" s="956" t="s">
        <v>1867</v>
      </c>
      <c r="I303" s="45" t="s">
        <v>1868</v>
      </c>
      <c r="J303" s="958" t="s">
        <v>1252</v>
      </c>
      <c r="K303" s="202" t="s">
        <v>2270</v>
      </c>
      <c r="L303" s="23" t="s">
        <v>592</v>
      </c>
    </row>
    <row r="304" spans="1:12" s="6" customFormat="1" ht="24">
      <c r="A304" s="30">
        <v>76</v>
      </c>
      <c r="B304" s="14" t="s">
        <v>2802</v>
      </c>
      <c r="C304" s="45" t="s">
        <v>1210</v>
      </c>
      <c r="D304" s="45" t="s">
        <v>2188</v>
      </c>
      <c r="E304" s="271">
        <v>42310</v>
      </c>
      <c r="F304" s="263">
        <v>42319</v>
      </c>
      <c r="G304" s="263">
        <v>43049</v>
      </c>
      <c r="H304" s="985"/>
      <c r="I304" s="40" t="s">
        <v>932</v>
      </c>
      <c r="J304" s="40" t="s">
        <v>1220</v>
      </c>
      <c r="K304" s="473" t="s">
        <v>1936</v>
      </c>
      <c r="L304" s="1027" t="s">
        <v>2799</v>
      </c>
    </row>
    <row r="305" spans="1:12" s="6" customFormat="1" ht="36">
      <c r="A305" s="30">
        <f t="shared" si="2"/>
        <v>77</v>
      </c>
      <c r="B305" s="26" t="s">
        <v>1187</v>
      </c>
      <c r="C305" s="45" t="s">
        <v>115</v>
      </c>
      <c r="D305" s="45" t="s">
        <v>1964</v>
      </c>
      <c r="E305" s="271">
        <v>42312</v>
      </c>
      <c r="F305" s="263">
        <v>42339</v>
      </c>
      <c r="G305" s="263">
        <v>43069</v>
      </c>
      <c r="H305" s="985"/>
      <c r="I305" s="40" t="s">
        <v>932</v>
      </c>
      <c r="J305" s="40" t="s">
        <v>1220</v>
      </c>
      <c r="K305" s="473" t="s">
        <v>1936</v>
      </c>
      <c r="L305" s="1027" t="s">
        <v>1965</v>
      </c>
    </row>
    <row r="306" spans="1:12" s="6" customFormat="1" ht="48">
      <c r="A306" s="30">
        <v>77</v>
      </c>
      <c r="B306" s="26" t="s">
        <v>1744</v>
      </c>
      <c r="C306" s="45" t="s">
        <v>2594</v>
      </c>
      <c r="D306" s="45" t="s">
        <v>1209</v>
      </c>
      <c r="E306" s="271">
        <v>42312</v>
      </c>
      <c r="F306" s="263">
        <v>42341</v>
      </c>
      <c r="G306" s="263">
        <v>43071</v>
      </c>
      <c r="H306" s="985" t="s">
        <v>664</v>
      </c>
      <c r="I306" s="40" t="s">
        <v>1526</v>
      </c>
      <c r="J306" s="40" t="s">
        <v>1220</v>
      </c>
      <c r="K306" s="473" t="s">
        <v>1936</v>
      </c>
      <c r="L306" s="1027" t="s">
        <v>2025</v>
      </c>
    </row>
    <row r="307" spans="1:12" s="6" customFormat="1" ht="36">
      <c r="A307" s="30">
        <f t="shared" si="2"/>
        <v>78</v>
      </c>
      <c r="B307" s="15" t="s">
        <v>2804</v>
      </c>
      <c r="C307" s="11" t="s">
        <v>467</v>
      </c>
      <c r="D307" s="11" t="s">
        <v>663</v>
      </c>
      <c r="E307" s="263">
        <v>42271</v>
      </c>
      <c r="F307" s="263">
        <v>42342</v>
      </c>
      <c r="G307" s="263">
        <v>43072</v>
      </c>
      <c r="H307" s="958" t="s">
        <v>664</v>
      </c>
      <c r="I307" s="959" t="s">
        <v>1526</v>
      </c>
      <c r="J307" s="959" t="s">
        <v>1220</v>
      </c>
      <c r="K307" s="202" t="s">
        <v>1936</v>
      </c>
      <c r="L307" s="1027" t="s">
        <v>2803</v>
      </c>
    </row>
    <row r="308" spans="1:12" s="6" customFormat="1" ht="36">
      <c r="A308" s="30">
        <v>78</v>
      </c>
      <c r="B308" s="26" t="s">
        <v>1839</v>
      </c>
      <c r="C308" s="11" t="s">
        <v>2740</v>
      </c>
      <c r="D308" s="11" t="s">
        <v>2741</v>
      </c>
      <c r="E308" s="263">
        <v>42403</v>
      </c>
      <c r="F308" s="263">
        <v>42424</v>
      </c>
      <c r="G308" s="263">
        <v>43154</v>
      </c>
      <c r="H308" s="956" t="s">
        <v>2742</v>
      </c>
      <c r="I308" s="45" t="s">
        <v>1526</v>
      </c>
      <c r="J308" s="958" t="s">
        <v>1220</v>
      </c>
      <c r="K308" s="202" t="s">
        <v>1936</v>
      </c>
      <c r="L308" s="1027" t="s">
        <v>488</v>
      </c>
    </row>
    <row r="309" spans="1:12" s="6" customFormat="1" ht="36">
      <c r="A309" s="30">
        <f t="shared" si="2"/>
        <v>79</v>
      </c>
      <c r="B309" s="26" t="s">
        <v>1444</v>
      </c>
      <c r="C309" s="11" t="s">
        <v>1077</v>
      </c>
      <c r="D309" s="11" t="s">
        <v>447</v>
      </c>
      <c r="E309" s="263">
        <v>42424</v>
      </c>
      <c r="F309" s="263">
        <v>42450</v>
      </c>
      <c r="G309" s="263">
        <v>43179</v>
      </c>
      <c r="H309" s="956" t="s">
        <v>448</v>
      </c>
      <c r="I309" s="45" t="s">
        <v>1989</v>
      </c>
      <c r="J309" s="958" t="s">
        <v>1220</v>
      </c>
      <c r="K309" s="202" t="s">
        <v>2270</v>
      </c>
      <c r="L309" s="23" t="s">
        <v>1076</v>
      </c>
    </row>
    <row r="310" spans="1:12" s="6" customFormat="1" ht="36">
      <c r="A310" s="30">
        <v>79</v>
      </c>
      <c r="B310" s="26" t="s">
        <v>1840</v>
      </c>
      <c r="C310" s="11" t="s">
        <v>50</v>
      </c>
      <c r="D310" s="11" t="s">
        <v>1339</v>
      </c>
      <c r="E310" s="263">
        <v>42459</v>
      </c>
      <c r="F310" s="263">
        <v>42489</v>
      </c>
      <c r="G310" s="263">
        <v>43218</v>
      </c>
      <c r="H310" s="956" t="s">
        <v>1340</v>
      </c>
      <c r="I310" s="45" t="s">
        <v>1526</v>
      </c>
      <c r="J310" s="958" t="s">
        <v>1220</v>
      </c>
      <c r="K310" s="202" t="s">
        <v>1936</v>
      </c>
      <c r="L310" s="23" t="s">
        <v>96</v>
      </c>
    </row>
    <row r="311" spans="1:12" s="6" customFormat="1" ht="24">
      <c r="A311" s="30">
        <f t="shared" si="2"/>
        <v>80</v>
      </c>
      <c r="B311" s="15" t="s">
        <v>2805</v>
      </c>
      <c r="C311" s="11" t="s">
        <v>1409</v>
      </c>
      <c r="D311" s="11" t="s">
        <v>171</v>
      </c>
      <c r="E311" s="263">
        <v>41745</v>
      </c>
      <c r="F311" s="263">
        <v>42502</v>
      </c>
      <c r="G311" s="263">
        <v>43231</v>
      </c>
      <c r="H311" s="958"/>
      <c r="I311" s="958" t="s">
        <v>2428</v>
      </c>
      <c r="J311" s="958" t="s">
        <v>1220</v>
      </c>
      <c r="K311" s="202" t="s">
        <v>595</v>
      </c>
      <c r="L311" s="11" t="s">
        <v>2806</v>
      </c>
    </row>
    <row r="312" spans="1:12" s="6" customFormat="1" ht="24">
      <c r="A312" s="30">
        <v>80</v>
      </c>
      <c r="B312" s="26" t="s">
        <v>1440</v>
      </c>
      <c r="C312" s="11" t="s">
        <v>1279</v>
      </c>
      <c r="D312" s="11" t="s">
        <v>1283</v>
      </c>
      <c r="E312" s="263">
        <v>42541</v>
      </c>
      <c r="F312" s="263">
        <v>42555</v>
      </c>
      <c r="G312" s="263">
        <v>43284</v>
      </c>
      <c r="H312" s="956" t="s">
        <v>1280</v>
      </c>
      <c r="I312" s="45" t="s">
        <v>1281</v>
      </c>
      <c r="J312" s="958" t="s">
        <v>1036</v>
      </c>
      <c r="K312" s="202" t="s">
        <v>1936</v>
      </c>
      <c r="L312" s="23" t="s">
        <v>1278</v>
      </c>
    </row>
    <row r="313" spans="1:12" s="6" customFormat="1" ht="36">
      <c r="A313" s="30">
        <f t="shared" si="2"/>
        <v>81</v>
      </c>
      <c r="B313" s="26" t="s">
        <v>1442</v>
      </c>
      <c r="C313" s="45" t="s">
        <v>2724</v>
      </c>
      <c r="D313" s="45" t="s">
        <v>1282</v>
      </c>
      <c r="E313" s="271">
        <v>42541</v>
      </c>
      <c r="F313" s="263">
        <v>42556</v>
      </c>
      <c r="G313" s="263">
        <v>43285</v>
      </c>
      <c r="H313" s="45" t="s">
        <v>240</v>
      </c>
      <c r="I313" s="45" t="s">
        <v>2428</v>
      </c>
      <c r="J313" s="40" t="s">
        <v>1220</v>
      </c>
      <c r="K313" s="473" t="s">
        <v>1936</v>
      </c>
      <c r="L313" s="1027" t="s">
        <v>1443</v>
      </c>
    </row>
    <row r="314" spans="1:12" s="6" customFormat="1" ht="24">
      <c r="A314" s="30">
        <v>81</v>
      </c>
      <c r="B314" s="26" t="s">
        <v>1441</v>
      </c>
      <c r="C314" s="11" t="s">
        <v>473</v>
      </c>
      <c r="D314" s="11" t="s">
        <v>474</v>
      </c>
      <c r="E314" s="263">
        <v>42536</v>
      </c>
      <c r="F314" s="263">
        <v>42556</v>
      </c>
      <c r="G314" s="263">
        <v>43285</v>
      </c>
      <c r="H314" s="956" t="s">
        <v>2508</v>
      </c>
      <c r="I314" s="45" t="s">
        <v>1930</v>
      </c>
      <c r="J314" s="958" t="s">
        <v>1036</v>
      </c>
      <c r="K314" s="202" t="s">
        <v>1936</v>
      </c>
      <c r="L314" s="23" t="s">
        <v>472</v>
      </c>
    </row>
    <row r="315" spans="1:12" s="6" customFormat="1" ht="24">
      <c r="A315" s="30">
        <f t="shared" si="2"/>
        <v>82</v>
      </c>
      <c r="B315" s="26" t="s">
        <v>51</v>
      </c>
      <c r="C315" s="11" t="s">
        <v>1698</v>
      </c>
      <c r="D315" s="11" t="s">
        <v>1032</v>
      </c>
      <c r="E315" s="263">
        <v>42639</v>
      </c>
      <c r="F315" s="263">
        <v>42710</v>
      </c>
      <c r="G315" s="263">
        <v>42709</v>
      </c>
      <c r="H315" s="958" t="s">
        <v>1827</v>
      </c>
      <c r="I315" s="959" t="s">
        <v>46</v>
      </c>
      <c r="J315" s="959" t="s">
        <v>1220</v>
      </c>
      <c r="K315" s="202" t="s">
        <v>1936</v>
      </c>
      <c r="L315" s="23" t="s">
        <v>1031</v>
      </c>
    </row>
    <row r="316" spans="1:12" s="6" customFormat="1" ht="24">
      <c r="A316" s="30">
        <v>82</v>
      </c>
      <c r="B316" s="26" t="s">
        <v>1536</v>
      </c>
      <c r="C316" s="11" t="s">
        <v>2240</v>
      </c>
      <c r="D316" s="45" t="s">
        <v>1512</v>
      </c>
      <c r="E316" s="271">
        <v>42650</v>
      </c>
      <c r="F316" s="283">
        <v>42774</v>
      </c>
      <c r="G316" s="283">
        <v>42773</v>
      </c>
      <c r="H316" s="45" t="s">
        <v>565</v>
      </c>
      <c r="I316" s="45" t="s">
        <v>123</v>
      </c>
      <c r="J316" s="40" t="s">
        <v>1220</v>
      </c>
      <c r="K316" s="473" t="s">
        <v>1936</v>
      </c>
      <c r="L316" s="23" t="s">
        <v>94</v>
      </c>
    </row>
    <row r="317" spans="1:12" s="609" customFormat="1" ht="12.75">
      <c r="A317" s="30">
        <f t="shared" si="2"/>
        <v>83</v>
      </c>
      <c r="B317" s="45" t="s">
        <v>3606</v>
      </c>
      <c r="C317" s="202" t="s">
        <v>3615</v>
      </c>
      <c r="D317" s="202" t="s">
        <v>2836</v>
      </c>
      <c r="E317" s="780">
        <v>43251</v>
      </c>
      <c r="F317" s="1038">
        <v>43558</v>
      </c>
      <c r="G317" s="1038">
        <v>44289</v>
      </c>
      <c r="H317" s="962"/>
      <c r="I317" s="40"/>
      <c r="J317" s="40"/>
      <c r="K317" s="45"/>
      <c r="L317" s="976" t="s">
        <v>3852</v>
      </c>
    </row>
    <row r="318" spans="1:12" s="609" customFormat="1" ht="24">
      <c r="A318" s="30">
        <v>83</v>
      </c>
      <c r="B318" s="951" t="s">
        <v>3726</v>
      </c>
      <c r="C318" s="202" t="s">
        <v>3727</v>
      </c>
      <c r="D318" s="1039" t="s">
        <v>3728</v>
      </c>
      <c r="E318" s="780">
        <v>43542</v>
      </c>
      <c r="F318" s="1038">
        <v>43572</v>
      </c>
      <c r="G318" s="1038">
        <v>44303</v>
      </c>
      <c r="H318" s="962"/>
      <c r="I318" s="40"/>
      <c r="J318" s="40"/>
      <c r="K318" s="45"/>
      <c r="L318" s="976" t="s">
        <v>3807</v>
      </c>
    </row>
    <row r="319" spans="1:12" s="609" customFormat="1" ht="24">
      <c r="A319" s="30">
        <f t="shared" si="2"/>
        <v>84</v>
      </c>
      <c r="B319" s="45" t="s">
        <v>3607</v>
      </c>
      <c r="C319" s="202" t="s">
        <v>3616</v>
      </c>
      <c r="D319" s="202" t="s">
        <v>3624</v>
      </c>
      <c r="E319" s="766">
        <v>43550</v>
      </c>
      <c r="F319" s="1038">
        <v>43578</v>
      </c>
      <c r="G319" s="1038">
        <v>44309</v>
      </c>
      <c r="H319" s="957"/>
      <c r="I319" s="45"/>
      <c r="J319" s="202"/>
      <c r="K319" s="202"/>
      <c r="L319" s="976" t="s">
        <v>3823</v>
      </c>
    </row>
    <row r="320" spans="1:12" s="609" customFormat="1" ht="12.75">
      <c r="A320" s="30">
        <v>84</v>
      </c>
      <c r="B320" s="45" t="s">
        <v>3608</v>
      </c>
      <c r="C320" s="202" t="s">
        <v>3617</v>
      </c>
      <c r="D320" s="202" t="s">
        <v>3625</v>
      </c>
      <c r="E320" s="780">
        <v>43549</v>
      </c>
      <c r="F320" s="1038">
        <v>43592</v>
      </c>
      <c r="G320" s="1038">
        <v>44323</v>
      </c>
      <c r="H320" s="45"/>
      <c r="I320" s="45"/>
      <c r="J320" s="40"/>
      <c r="K320" s="473"/>
      <c r="L320" s="976" t="s">
        <v>3835</v>
      </c>
    </row>
    <row r="321" spans="1:12" s="609" customFormat="1" ht="12.75">
      <c r="A321" s="30">
        <f t="shared" si="2"/>
        <v>85</v>
      </c>
      <c r="B321" s="45" t="s">
        <v>3609</v>
      </c>
      <c r="C321" s="202" t="s">
        <v>3618</v>
      </c>
      <c r="D321" s="202" t="s">
        <v>3626</v>
      </c>
      <c r="E321" s="766">
        <v>43549</v>
      </c>
      <c r="F321" s="1038">
        <v>43592</v>
      </c>
      <c r="G321" s="1038">
        <v>44323</v>
      </c>
      <c r="H321" s="40"/>
      <c r="I321" s="40"/>
      <c r="J321" s="40"/>
      <c r="K321" s="202"/>
      <c r="L321" s="976" t="s">
        <v>3835</v>
      </c>
    </row>
    <row r="322" spans="1:12" s="609" customFormat="1" ht="12.75">
      <c r="A322" s="30">
        <v>85</v>
      </c>
      <c r="B322" s="45" t="s">
        <v>3610</v>
      </c>
      <c r="C322" s="202" t="s">
        <v>3619</v>
      </c>
      <c r="D322" s="202" t="s">
        <v>3627</v>
      </c>
      <c r="E322" s="780">
        <v>43516</v>
      </c>
      <c r="F322" s="1038">
        <v>43593</v>
      </c>
      <c r="G322" s="1038">
        <v>44324</v>
      </c>
      <c r="H322" s="962"/>
      <c r="I322" s="40"/>
      <c r="J322" s="40"/>
      <c r="K322" s="45"/>
      <c r="L322" s="976" t="s">
        <v>3860</v>
      </c>
    </row>
    <row r="323" spans="1:12" s="609" customFormat="1" ht="12.75">
      <c r="A323" s="30">
        <f t="shared" si="2"/>
        <v>86</v>
      </c>
      <c r="B323" s="45" t="s">
        <v>3611</v>
      </c>
      <c r="C323" s="202" t="s">
        <v>3620</v>
      </c>
      <c r="D323" s="202" t="s">
        <v>3628</v>
      </c>
      <c r="E323" s="780">
        <v>43538</v>
      </c>
      <c r="F323" s="1038">
        <v>43593</v>
      </c>
      <c r="G323" s="1038">
        <v>44324</v>
      </c>
      <c r="H323" s="45"/>
      <c r="I323" s="45"/>
      <c r="J323" s="40"/>
      <c r="K323" s="473"/>
      <c r="L323" s="976" t="s">
        <v>3820</v>
      </c>
    </row>
    <row r="324" spans="1:12" s="609" customFormat="1" ht="24">
      <c r="A324" s="30">
        <v>86</v>
      </c>
      <c r="B324" s="45" t="s">
        <v>3612</v>
      </c>
      <c r="C324" s="202" t="s">
        <v>3621</v>
      </c>
      <c r="D324" s="202" t="s">
        <v>3629</v>
      </c>
      <c r="E324" s="780">
        <v>43532</v>
      </c>
      <c r="F324" s="1038">
        <v>43600</v>
      </c>
      <c r="G324" s="1038">
        <v>44331</v>
      </c>
      <c r="H324" s="962"/>
      <c r="I324" s="40"/>
      <c r="J324" s="40"/>
      <c r="K324" s="45"/>
      <c r="L324" s="976" t="s">
        <v>3841</v>
      </c>
    </row>
    <row r="325" spans="1:12" s="609" customFormat="1" ht="24">
      <c r="A325" s="30">
        <f t="shared" si="2"/>
        <v>87</v>
      </c>
      <c r="B325" s="45" t="s">
        <v>3613</v>
      </c>
      <c r="C325" s="202" t="s">
        <v>3622</v>
      </c>
      <c r="D325" s="202" t="s">
        <v>3630</v>
      </c>
      <c r="E325" s="766">
        <v>43556</v>
      </c>
      <c r="F325" s="1038">
        <v>43601</v>
      </c>
      <c r="G325" s="1038">
        <v>44332</v>
      </c>
      <c r="H325" s="958"/>
      <c r="I325" s="958"/>
      <c r="J325" s="958"/>
      <c r="K325" s="202"/>
      <c r="L325" s="1026" t="s">
        <v>3849</v>
      </c>
    </row>
    <row r="326" spans="1:12" s="609" customFormat="1" ht="24">
      <c r="A326" s="30">
        <v>87</v>
      </c>
      <c r="B326" s="45" t="s">
        <v>3631</v>
      </c>
      <c r="C326" s="202" t="s">
        <v>3834</v>
      </c>
      <c r="D326" s="202" t="s">
        <v>3640</v>
      </c>
      <c r="E326" s="780">
        <v>43570</v>
      </c>
      <c r="F326" s="1038">
        <v>43606</v>
      </c>
      <c r="G326" s="1038">
        <v>44337</v>
      </c>
      <c r="H326" s="45"/>
      <c r="I326" s="45"/>
      <c r="J326" s="40"/>
      <c r="K326" s="473"/>
      <c r="L326" s="976" t="s">
        <v>3820</v>
      </c>
    </row>
    <row r="327" spans="1:12" s="609" customFormat="1" ht="24">
      <c r="A327" s="30">
        <f t="shared" si="2"/>
        <v>88</v>
      </c>
      <c r="B327" s="45" t="s">
        <v>3632</v>
      </c>
      <c r="C327" s="202" t="s">
        <v>3636</v>
      </c>
      <c r="D327" s="202" t="s">
        <v>3641</v>
      </c>
      <c r="E327" s="766">
        <v>43508</v>
      </c>
      <c r="F327" s="1038">
        <v>43607</v>
      </c>
      <c r="G327" s="1038">
        <v>44338</v>
      </c>
      <c r="H327" s="958"/>
      <c r="I327" s="958"/>
      <c r="J327" s="45"/>
      <c r="K327" s="202"/>
      <c r="L327" s="45" t="s">
        <v>2140</v>
      </c>
    </row>
    <row r="328" spans="1:12" s="609" customFormat="1" ht="48">
      <c r="A328" s="30">
        <v>88</v>
      </c>
      <c r="B328" s="45" t="s">
        <v>3632</v>
      </c>
      <c r="C328" s="202" t="s">
        <v>3804</v>
      </c>
      <c r="D328" s="202" t="s">
        <v>3641</v>
      </c>
      <c r="E328" s="766">
        <v>43508</v>
      </c>
      <c r="F328" s="1038">
        <v>43607</v>
      </c>
      <c r="G328" s="1038">
        <v>44338</v>
      </c>
      <c r="H328" s="40"/>
      <c r="I328" s="40"/>
      <c r="J328" s="40"/>
      <c r="K328" s="202"/>
      <c r="L328" s="45" t="s">
        <v>3805</v>
      </c>
    </row>
    <row r="329" spans="1:12" s="609" customFormat="1" ht="24">
      <c r="A329" s="30">
        <f t="shared" si="2"/>
        <v>89</v>
      </c>
      <c r="B329" s="951" t="s">
        <v>3730</v>
      </c>
      <c r="C329" s="202" t="s">
        <v>3729</v>
      </c>
      <c r="D329" s="1039" t="s">
        <v>3731</v>
      </c>
      <c r="E329" s="766">
        <v>43508</v>
      </c>
      <c r="F329" s="1038">
        <v>43620</v>
      </c>
      <c r="G329" s="1038">
        <v>44351</v>
      </c>
      <c r="H329" s="40"/>
      <c r="I329" s="40"/>
      <c r="J329" s="40"/>
      <c r="K329" s="202"/>
      <c r="L329" s="45" t="s">
        <v>3866</v>
      </c>
    </row>
    <row r="330" spans="1:12" s="609" customFormat="1" ht="24">
      <c r="A330" s="30">
        <v>89</v>
      </c>
      <c r="B330" s="45" t="s">
        <v>3634</v>
      </c>
      <c r="C330" s="202" t="s">
        <v>3638</v>
      </c>
      <c r="D330" s="202" t="s">
        <v>3642</v>
      </c>
      <c r="E330" s="766">
        <v>43600</v>
      </c>
      <c r="F330" s="1038">
        <v>43629</v>
      </c>
      <c r="G330" s="1038">
        <v>44360</v>
      </c>
      <c r="H330" s="958"/>
      <c r="I330" s="958"/>
      <c r="J330" s="958"/>
      <c r="K330" s="202"/>
      <c r="L330" s="45" t="s">
        <v>3824</v>
      </c>
    </row>
    <row r="331" spans="1:12" s="609" customFormat="1" ht="12.75">
      <c r="A331" s="833">
        <v>90</v>
      </c>
      <c r="B331" s="45" t="s">
        <v>3635</v>
      </c>
      <c r="C331" s="202" t="s">
        <v>3843</v>
      </c>
      <c r="D331" s="202" t="s">
        <v>3643</v>
      </c>
      <c r="E331" s="766">
        <v>43587</v>
      </c>
      <c r="F331" s="1038">
        <v>43640</v>
      </c>
      <c r="G331" s="1038">
        <v>44371</v>
      </c>
      <c r="H331" s="40"/>
      <c r="I331" s="40"/>
      <c r="J331" s="40"/>
      <c r="K331" s="202"/>
      <c r="L331" s="976" t="s">
        <v>3844</v>
      </c>
    </row>
    <row r="332" spans="1:12" s="6" customFormat="1" ht="12.75">
      <c r="A332" s="94"/>
      <c r="B332" s="15"/>
      <c r="C332" s="45"/>
      <c r="D332" s="11"/>
      <c r="E332" s="263"/>
      <c r="F332" s="265"/>
      <c r="G332" s="265"/>
      <c r="H332" s="958"/>
      <c r="I332" s="40"/>
      <c r="J332" s="40"/>
      <c r="K332" s="45"/>
      <c r="L332" s="1027"/>
    </row>
    <row r="333" ht="12.75">
      <c r="L333" s="267"/>
    </row>
    <row r="334" spans="1:12" ht="15">
      <c r="A334" s="97" t="s">
        <v>1897</v>
      </c>
      <c r="L334" s="267"/>
    </row>
    <row r="335" spans="1:12" ht="12.75" customHeight="1">
      <c r="A335" s="1213" t="s">
        <v>1474</v>
      </c>
      <c r="B335" s="1264" t="s">
        <v>1668</v>
      </c>
      <c r="C335" s="1264" t="s">
        <v>279</v>
      </c>
      <c r="D335" s="1264" t="s">
        <v>1767</v>
      </c>
      <c r="E335" s="1264" t="s">
        <v>2533</v>
      </c>
      <c r="F335" s="1172" t="s">
        <v>1545</v>
      </c>
      <c r="G335" s="1172" t="s">
        <v>824</v>
      </c>
      <c r="H335" s="1258" t="s">
        <v>348</v>
      </c>
      <c r="I335" s="1261" t="s">
        <v>665</v>
      </c>
      <c r="J335" s="1262"/>
      <c r="K335" s="1258" t="s">
        <v>477</v>
      </c>
      <c r="L335" s="1255" t="s">
        <v>199</v>
      </c>
    </row>
    <row r="336" spans="1:12" ht="12.75">
      <c r="A336" s="1214"/>
      <c r="B336" s="1265"/>
      <c r="C336" s="1265"/>
      <c r="D336" s="1265"/>
      <c r="E336" s="1265"/>
      <c r="F336" s="1208"/>
      <c r="G336" s="1208"/>
      <c r="H336" s="1259"/>
      <c r="I336" s="1258" t="s">
        <v>539</v>
      </c>
      <c r="J336" s="1258" t="s">
        <v>200</v>
      </c>
      <c r="K336" s="1259"/>
      <c r="L336" s="1256"/>
    </row>
    <row r="337" spans="1:12" ht="12.75">
      <c r="A337" s="1214"/>
      <c r="B337" s="1265"/>
      <c r="C337" s="1265"/>
      <c r="D337" s="1265"/>
      <c r="E337" s="1265"/>
      <c r="F337" s="1208"/>
      <c r="G337" s="1208"/>
      <c r="H337" s="1259"/>
      <c r="I337" s="1259"/>
      <c r="J337" s="1259"/>
      <c r="K337" s="1259"/>
      <c r="L337" s="1256"/>
    </row>
    <row r="338" spans="1:12" ht="12.75">
      <c r="A338" s="1263"/>
      <c r="B338" s="1263"/>
      <c r="C338" s="1263"/>
      <c r="D338" s="1263"/>
      <c r="E338" s="1263"/>
      <c r="F338" s="1263"/>
      <c r="G338" s="1263"/>
      <c r="H338" s="1260"/>
      <c r="I338" s="1260"/>
      <c r="J338" s="1260"/>
      <c r="K338" s="1260"/>
      <c r="L338" s="1257"/>
    </row>
    <row r="339" spans="1:12" s="1047" customFormat="1" ht="24">
      <c r="A339" s="1040">
        <v>1</v>
      </c>
      <c r="B339" s="1041" t="s">
        <v>3874</v>
      </c>
      <c r="C339" s="1042" t="s">
        <v>3825</v>
      </c>
      <c r="D339" s="1042" t="s">
        <v>3826</v>
      </c>
      <c r="E339" s="1043">
        <v>44055</v>
      </c>
      <c r="F339" s="1043"/>
      <c r="G339" s="1043"/>
      <c r="H339" s="1044"/>
      <c r="I339" s="1044"/>
      <c r="J339" s="1044"/>
      <c r="K339" s="1045"/>
      <c r="L339" s="1046" t="s">
        <v>3827</v>
      </c>
    </row>
    <row r="340" spans="1:12" ht="24">
      <c r="A340" s="39">
        <v>2</v>
      </c>
      <c r="B340" s="963" t="s">
        <v>3887</v>
      </c>
      <c r="C340" s="11" t="s">
        <v>3759</v>
      </c>
      <c r="D340" s="11" t="s">
        <v>3760</v>
      </c>
      <c r="E340" s="263">
        <v>43878</v>
      </c>
      <c r="F340" s="263"/>
      <c r="G340" s="263"/>
      <c r="H340" s="40"/>
      <c r="I340" s="40"/>
      <c r="J340" s="40"/>
      <c r="K340" s="202"/>
      <c r="L340" s="11" t="s">
        <v>3867</v>
      </c>
    </row>
    <row r="341" spans="1:12" ht="24">
      <c r="A341" s="39">
        <v>3</v>
      </c>
      <c r="B341" s="963" t="s">
        <v>3884</v>
      </c>
      <c r="C341" s="11" t="s">
        <v>3764</v>
      </c>
      <c r="D341" s="11" t="s">
        <v>3763</v>
      </c>
      <c r="E341" s="263">
        <v>44068</v>
      </c>
      <c r="F341" s="263"/>
      <c r="G341" s="263"/>
      <c r="H341" s="40"/>
      <c r="I341" s="40"/>
      <c r="J341" s="40"/>
      <c r="K341" s="202"/>
      <c r="L341" s="11" t="s">
        <v>3838</v>
      </c>
    </row>
    <row r="342" spans="1:12" ht="24">
      <c r="A342" s="39">
        <v>4</v>
      </c>
      <c r="B342" s="295" t="s">
        <v>3906</v>
      </c>
      <c r="C342" s="11" t="s">
        <v>3907</v>
      </c>
      <c r="D342" s="11" t="s">
        <v>2877</v>
      </c>
      <c r="E342" s="263">
        <v>44246</v>
      </c>
      <c r="F342" s="263"/>
      <c r="G342" s="263"/>
      <c r="H342" s="956"/>
      <c r="I342" s="45"/>
      <c r="J342" s="954"/>
      <c r="K342" s="202"/>
      <c r="L342" s="11" t="s">
        <v>3881</v>
      </c>
    </row>
    <row r="343" spans="1:12" s="468" customFormat="1" ht="24">
      <c r="A343" s="833">
        <v>5</v>
      </c>
      <c r="B343" s="963" t="s">
        <v>4096</v>
      </c>
      <c r="C343" s="964" t="s">
        <v>3818</v>
      </c>
      <c r="D343" s="202" t="s">
        <v>4093</v>
      </c>
      <c r="E343" s="766" t="s">
        <v>4095</v>
      </c>
      <c r="F343" s="965" t="s">
        <v>2755</v>
      </c>
      <c r="G343" s="965" t="s">
        <v>2755</v>
      </c>
      <c r="H343" s="40"/>
      <c r="I343" s="40"/>
      <c r="J343" s="40"/>
      <c r="K343" s="202"/>
      <c r="L343" s="45" t="s">
        <v>4094</v>
      </c>
    </row>
    <row r="344" ht="12.75">
      <c r="E344" s="269"/>
    </row>
    <row r="345" ht="12.75">
      <c r="E345" s="269"/>
    </row>
    <row r="346" ht="12.75">
      <c r="E346" s="269"/>
    </row>
    <row r="347" ht="12.75">
      <c r="E347" s="269"/>
    </row>
    <row r="348" ht="12.75">
      <c r="E348" s="269"/>
    </row>
  </sheetData>
  <sheetProtection/>
  <mergeCells count="78">
    <mergeCell ref="I48:J48"/>
    <mergeCell ref="K48:K51"/>
    <mergeCell ref="L149:L152"/>
    <mergeCell ref="L40:L43"/>
    <mergeCell ref="I41:I43"/>
    <mergeCell ref="J41:J43"/>
    <mergeCell ref="I40:J40"/>
    <mergeCell ref="I149:J149"/>
    <mergeCell ref="G48:G51"/>
    <mergeCell ref="G149:G152"/>
    <mergeCell ref="L48:L51"/>
    <mergeCell ref="I49:I51"/>
    <mergeCell ref="J49:J51"/>
    <mergeCell ref="H48:H51"/>
    <mergeCell ref="K149:K152"/>
    <mergeCell ref="I150:I152"/>
    <mergeCell ref="J150:J152"/>
    <mergeCell ref="H149:H152"/>
    <mergeCell ref="L27:L30"/>
    <mergeCell ref="I28:I30"/>
    <mergeCell ref="J28:J30"/>
    <mergeCell ref="I27:J27"/>
    <mergeCell ref="H40:H43"/>
    <mergeCell ref="K27:K30"/>
    <mergeCell ref="H27:H30"/>
    <mergeCell ref="K40:K43"/>
    <mergeCell ref="L9:L12"/>
    <mergeCell ref="H9:J9"/>
    <mergeCell ref="H10:H12"/>
    <mergeCell ref="I10:I12"/>
    <mergeCell ref="K9:K12"/>
    <mergeCell ref="J10:J12"/>
    <mergeCell ref="E9:E12"/>
    <mergeCell ref="F9:F12"/>
    <mergeCell ref="E149:E152"/>
    <mergeCell ref="F149:F152"/>
    <mergeCell ref="E40:E43"/>
    <mergeCell ref="F40:F43"/>
    <mergeCell ref="E48:E51"/>
    <mergeCell ref="F48:F51"/>
    <mergeCell ref="E27:E30"/>
    <mergeCell ref="F27:F30"/>
    <mergeCell ref="A9:A12"/>
    <mergeCell ref="B9:B12"/>
    <mergeCell ref="A149:A152"/>
    <mergeCell ref="B149:B152"/>
    <mergeCell ref="A27:A30"/>
    <mergeCell ref="B27:B30"/>
    <mergeCell ref="A40:A43"/>
    <mergeCell ref="B40:B43"/>
    <mergeCell ref="A48:A51"/>
    <mergeCell ref="B48:B51"/>
    <mergeCell ref="C149:C152"/>
    <mergeCell ref="D149:D152"/>
    <mergeCell ref="C9:C12"/>
    <mergeCell ref="D9:D12"/>
    <mergeCell ref="C27:C30"/>
    <mergeCell ref="D27:D30"/>
    <mergeCell ref="C40:C43"/>
    <mergeCell ref="D40:D43"/>
    <mergeCell ref="C48:C51"/>
    <mergeCell ref="D48:D51"/>
    <mergeCell ref="G9:G12"/>
    <mergeCell ref="G27:G30"/>
    <mergeCell ref="G40:G43"/>
    <mergeCell ref="A335:A338"/>
    <mergeCell ref="B335:B338"/>
    <mergeCell ref="C335:C338"/>
    <mergeCell ref="D335:D338"/>
    <mergeCell ref="E335:E338"/>
    <mergeCell ref="F335:F338"/>
    <mergeCell ref="G335:G338"/>
    <mergeCell ref="L335:L338"/>
    <mergeCell ref="I336:I338"/>
    <mergeCell ref="J336:J338"/>
    <mergeCell ref="H335:H338"/>
    <mergeCell ref="I335:J335"/>
    <mergeCell ref="K335:K338"/>
  </mergeCells>
  <printOptions horizontalCentered="1"/>
  <pageMargins left="0.25" right="0.25" top="0.75" bottom="0.75" header="0.3" footer="0.3"/>
  <pageSetup horizontalDpi="300" verticalDpi="300" orientation="landscape" paperSize="202" scale="75" r:id="rId1"/>
  <headerFooter alignWithMargins="0">
    <oddHeader>&amp;R&amp;"Arial,Italic"&amp;9ANNEX  F  Page &amp;P of &amp;N</oddHeader>
    <oddFooter>&amp;L&amp;9COPYRIGHT
ALL RIGHTS RESERVED
MINES AND GEOSCIENCES BUREAU
(2017)&amp;CPage &amp;P of &amp;N</oddFooter>
  </headerFooter>
  <rowBreaks count="1" manualBreakCount="1">
    <brk id="184" max="255" man="1"/>
  </rowBreaks>
</worksheet>
</file>

<file path=xl/worksheets/sheet11.xml><?xml version="1.0" encoding="utf-8"?>
<worksheet xmlns="http://schemas.openxmlformats.org/spreadsheetml/2006/main" xmlns:r="http://schemas.openxmlformats.org/officeDocument/2006/relationships">
  <dimension ref="A1:Z12"/>
  <sheetViews>
    <sheetView zoomScalePageLayoutView="0" workbookViewId="0" topLeftCell="A1">
      <selection activeCell="A1" sqref="A1:P12"/>
    </sheetView>
  </sheetViews>
  <sheetFormatPr defaultColWidth="9.140625" defaultRowHeight="12.75"/>
  <cols>
    <col min="1" max="1" width="3.7109375" style="0" customWidth="1"/>
    <col min="2" max="2" width="9.140625" style="0" customWidth="1"/>
    <col min="3" max="3" width="16.421875" style="0" customWidth="1"/>
    <col min="4" max="4" width="8.140625" style="0" customWidth="1"/>
    <col min="5" max="5" width="7.421875" style="0" customWidth="1"/>
    <col min="6" max="6" width="44.57421875" style="0" customWidth="1"/>
    <col min="7" max="7" width="12.7109375" style="0" customWidth="1"/>
    <col min="8" max="9" width="10.7109375" style="0" customWidth="1"/>
    <col min="10" max="10" width="11.28125" style="0" customWidth="1"/>
    <col min="11" max="11" width="13.7109375" style="0" customWidth="1"/>
    <col min="12" max="12" width="11.421875" style="0" customWidth="1"/>
    <col min="13" max="13" width="12.7109375" style="0" customWidth="1"/>
    <col min="14" max="15" width="8.57421875" style="0" customWidth="1"/>
    <col min="16" max="16" width="15.7109375" style="428" customWidth="1"/>
  </cols>
  <sheetData>
    <row r="1" spans="1:16" ht="12.75">
      <c r="A1" s="1147" t="str">
        <f>Summary!A1</f>
        <v>Republic of the Philippines</v>
      </c>
      <c r="B1" s="1147"/>
      <c r="C1" s="1147"/>
      <c r="D1" s="1147"/>
      <c r="E1" s="1147"/>
      <c r="F1" s="1147"/>
      <c r="G1" s="1147"/>
      <c r="H1" s="1147"/>
      <c r="I1" s="1147"/>
      <c r="J1" s="1147"/>
      <c r="K1" s="1147"/>
      <c r="L1" s="1147"/>
      <c r="M1" s="1147"/>
      <c r="N1" s="1147"/>
      <c r="O1" s="1147"/>
      <c r="P1" s="1147"/>
    </row>
    <row r="2" spans="1:16" ht="12.75">
      <c r="A2" s="1147" t="str">
        <f>Summary!A2</f>
        <v>Department of Environment and Natural Resources</v>
      </c>
      <c r="B2" s="1147"/>
      <c r="C2" s="1147"/>
      <c r="D2" s="1147"/>
      <c r="E2" s="1147"/>
      <c r="F2" s="1147"/>
      <c r="G2" s="1147"/>
      <c r="H2" s="1147"/>
      <c r="I2" s="1147"/>
      <c r="J2" s="1147"/>
      <c r="K2" s="1147"/>
      <c r="L2" s="1147"/>
      <c r="M2" s="1147"/>
      <c r="N2" s="1147"/>
      <c r="O2" s="1147"/>
      <c r="P2" s="1147"/>
    </row>
    <row r="3" spans="1:16" s="3" customFormat="1" ht="12.75">
      <c r="A3" s="1148" t="str">
        <f>Summary!A3</f>
        <v>MINES AND GEOSCIENCES BUREAU REGIONAL OFFICE NO. VII</v>
      </c>
      <c r="B3" s="1148"/>
      <c r="C3" s="1148"/>
      <c r="D3" s="1148"/>
      <c r="E3" s="1148"/>
      <c r="F3" s="1148"/>
      <c r="G3" s="1148"/>
      <c r="H3" s="1148"/>
      <c r="I3" s="1148"/>
      <c r="J3" s="1148"/>
      <c r="K3" s="1148"/>
      <c r="L3" s="1148"/>
      <c r="M3" s="1148"/>
      <c r="N3" s="1148"/>
      <c r="O3" s="1148"/>
      <c r="P3" s="1148"/>
    </row>
    <row r="4" spans="1:16" ht="12.75">
      <c r="A4" s="1237" t="s">
        <v>2556</v>
      </c>
      <c r="B4" s="1237"/>
      <c r="C4" s="1237"/>
      <c r="D4" s="1237"/>
      <c r="E4" s="1237"/>
      <c r="F4" s="1237"/>
      <c r="G4" s="1237"/>
      <c r="H4" s="1237"/>
      <c r="I4" s="1237"/>
      <c r="J4" s="1237"/>
      <c r="K4" s="1237"/>
      <c r="L4" s="1237"/>
      <c r="M4" s="1237"/>
      <c r="N4" s="1237"/>
      <c r="O4" s="1237"/>
      <c r="P4" s="1237"/>
    </row>
    <row r="5" spans="1:16" ht="12.75">
      <c r="A5" s="1148" t="str">
        <f>Summary!A5</f>
        <v>FOR THE MONTH OF NOVEMBER 2021</v>
      </c>
      <c r="B5" s="1148"/>
      <c r="C5" s="1148"/>
      <c r="D5" s="1148"/>
      <c r="E5" s="1148"/>
      <c r="F5" s="1148"/>
      <c r="G5" s="1148"/>
      <c r="H5" s="1148"/>
      <c r="I5" s="1148"/>
      <c r="J5" s="1148"/>
      <c r="K5" s="1148"/>
      <c r="L5" s="1148"/>
      <c r="M5" s="1148"/>
      <c r="N5" s="1148"/>
      <c r="O5" s="1148"/>
      <c r="P5" s="1148"/>
    </row>
    <row r="6" spans="1:16" ht="12.75">
      <c r="A6" s="1148" t="s">
        <v>3577</v>
      </c>
      <c r="B6" s="1148"/>
      <c r="C6" s="1148"/>
      <c r="D6" s="1148"/>
      <c r="E6" s="1148"/>
      <c r="F6" s="1148"/>
      <c r="G6" s="1148"/>
      <c r="H6" s="1148"/>
      <c r="I6" s="1148"/>
      <c r="J6" s="1148"/>
      <c r="K6" s="1148"/>
      <c r="L6" s="1148"/>
      <c r="M6" s="1148"/>
      <c r="N6" s="1148"/>
      <c r="O6" s="1148"/>
      <c r="P6" s="1148"/>
    </row>
    <row r="7" spans="1:13" ht="12.75">
      <c r="A7" s="6"/>
      <c r="B7" s="9"/>
      <c r="C7" s="9"/>
      <c r="D7" s="9"/>
      <c r="E7" s="9"/>
      <c r="F7" s="9"/>
      <c r="G7" s="9"/>
      <c r="H7" s="9"/>
      <c r="I7" s="9"/>
      <c r="J7" s="9"/>
      <c r="K7" s="9"/>
      <c r="L7" s="9"/>
      <c r="M7" s="9"/>
    </row>
    <row r="8" spans="1:13" ht="12.75">
      <c r="A8" s="3" t="s">
        <v>4073</v>
      </c>
      <c r="B8" s="9"/>
      <c r="C8" s="9"/>
      <c r="D8" s="9"/>
      <c r="E8" s="9"/>
      <c r="F8" s="9"/>
      <c r="G8" s="9"/>
      <c r="H8" s="9"/>
      <c r="I8" s="9"/>
      <c r="J8" s="9"/>
      <c r="K8" s="9"/>
      <c r="L8" s="9"/>
      <c r="M8" s="9"/>
    </row>
    <row r="9" spans="1:26" s="428" customFormat="1" ht="16.5" customHeight="1">
      <c r="A9" s="1161" t="s">
        <v>1474</v>
      </c>
      <c r="B9" s="1164" t="s">
        <v>2913</v>
      </c>
      <c r="C9" s="1167" t="s">
        <v>1668</v>
      </c>
      <c r="D9" s="1164" t="s">
        <v>2911</v>
      </c>
      <c r="E9" s="1164" t="s">
        <v>2914</v>
      </c>
      <c r="F9" s="1170" t="s">
        <v>3056</v>
      </c>
      <c r="G9" s="1164" t="s">
        <v>2912</v>
      </c>
      <c r="H9" s="1172" t="s">
        <v>3057</v>
      </c>
      <c r="I9" s="1170" t="s">
        <v>3453</v>
      </c>
      <c r="J9" s="1170" t="s">
        <v>3044</v>
      </c>
      <c r="K9" s="1188" t="s">
        <v>2918</v>
      </c>
      <c r="L9" s="1190" t="s">
        <v>2917</v>
      </c>
      <c r="M9" s="1189" t="s">
        <v>477</v>
      </c>
      <c r="N9" s="1175" t="s">
        <v>2919</v>
      </c>
      <c r="O9" s="1164" t="s">
        <v>2920</v>
      </c>
      <c r="P9" s="1189" t="s">
        <v>199</v>
      </c>
      <c r="R9"/>
      <c r="S9"/>
      <c r="T9"/>
      <c r="U9"/>
      <c r="V9"/>
      <c r="W9"/>
      <c r="X9"/>
      <c r="Y9"/>
      <c r="Z9"/>
    </row>
    <row r="10" spans="1:16" s="428" customFormat="1" ht="16.5" customHeight="1">
      <c r="A10" s="1162"/>
      <c r="B10" s="1165"/>
      <c r="C10" s="1168"/>
      <c r="D10" s="1165"/>
      <c r="E10" s="1165"/>
      <c r="F10" s="1171"/>
      <c r="G10" s="1165"/>
      <c r="H10" s="1193"/>
      <c r="I10" s="1171"/>
      <c r="J10" s="1171"/>
      <c r="K10" s="1173"/>
      <c r="L10" s="1191"/>
      <c r="M10" s="1171"/>
      <c r="N10" s="1176"/>
      <c r="O10" s="1165"/>
      <c r="P10" s="1171"/>
    </row>
    <row r="11" spans="1:16" s="428" customFormat="1" ht="24" customHeight="1">
      <c r="A11" s="1163"/>
      <c r="B11" s="1166"/>
      <c r="C11" s="1169"/>
      <c r="D11" s="1166"/>
      <c r="E11" s="1166"/>
      <c r="F11" s="1171"/>
      <c r="G11" s="1166"/>
      <c r="H11" s="1194"/>
      <c r="I11" s="1171"/>
      <c r="J11" s="1171"/>
      <c r="K11" s="1174"/>
      <c r="L11" s="1192"/>
      <c r="M11" s="1171"/>
      <c r="N11" s="1177"/>
      <c r="O11" s="1166"/>
      <c r="P11" s="1171"/>
    </row>
    <row r="12" spans="1:16" ht="174" customHeight="1">
      <c r="A12" s="94">
        <v>1</v>
      </c>
      <c r="B12" s="55">
        <v>1</v>
      </c>
      <c r="C12" s="14" t="s">
        <v>3578</v>
      </c>
      <c r="D12" s="1091">
        <v>1</v>
      </c>
      <c r="E12" s="35" t="s">
        <v>3579</v>
      </c>
      <c r="F12" s="243" t="s">
        <v>3583</v>
      </c>
      <c r="G12" s="1092" t="s">
        <v>3580</v>
      </c>
      <c r="H12" s="1093">
        <v>100</v>
      </c>
      <c r="I12" s="24" t="s">
        <v>3581</v>
      </c>
      <c r="J12" s="24"/>
      <c r="K12" s="24" t="s">
        <v>377</v>
      </c>
      <c r="L12" s="24" t="s">
        <v>1036</v>
      </c>
      <c r="M12" s="1094" t="s">
        <v>3582</v>
      </c>
      <c r="N12" s="69" t="s">
        <v>3081</v>
      </c>
      <c r="O12" s="69" t="s">
        <v>3081</v>
      </c>
      <c r="P12" s="11" t="s">
        <v>3871</v>
      </c>
    </row>
  </sheetData>
  <sheetProtection/>
  <mergeCells count="22">
    <mergeCell ref="A1:P1"/>
    <mergeCell ref="A2:P2"/>
    <mergeCell ref="A3:P3"/>
    <mergeCell ref="A4:P4"/>
    <mergeCell ref="A5:P5"/>
    <mergeCell ref="A6:P6"/>
    <mergeCell ref="A9:A11"/>
    <mergeCell ref="B9:B11"/>
    <mergeCell ref="C9:C11"/>
    <mergeCell ref="D9:D11"/>
    <mergeCell ref="E9:E11"/>
    <mergeCell ref="F9:F11"/>
    <mergeCell ref="M9:M11"/>
    <mergeCell ref="N9:N11"/>
    <mergeCell ref="O9:O11"/>
    <mergeCell ref="P9:P11"/>
    <mergeCell ref="G9:G11"/>
    <mergeCell ref="H9:H11"/>
    <mergeCell ref="I9:I11"/>
    <mergeCell ref="J9:J11"/>
    <mergeCell ref="K9:K11"/>
    <mergeCell ref="L9:L11"/>
  </mergeCells>
  <printOptions horizontalCentered="1"/>
  <pageMargins left="0.25" right="0.25" top="0.75" bottom="0.75" header="0.3" footer="0.3"/>
  <pageSetup horizontalDpi="300" verticalDpi="300" orientation="landscape" paperSize="202" scale="76" r:id="rId1"/>
  <headerFooter alignWithMargins="0">
    <oddHeader>&amp;R&amp;"Arial,Italic"&amp;9ANNEX  I  Page &amp;P of &amp;N</oddHeader>
    <oddFooter>&amp;L&amp;9COPYRIGHT
ALL RIGHTS RESERVED
MINES AND GEOSCIENCES BUREAU
(2017)&amp;CPage &amp;P of &amp;N</oddFooter>
  </headerFooter>
</worksheet>
</file>

<file path=xl/worksheets/sheet12.xml><?xml version="1.0" encoding="utf-8"?>
<worksheet xmlns="http://schemas.openxmlformats.org/spreadsheetml/2006/main" xmlns:r="http://schemas.openxmlformats.org/officeDocument/2006/relationships">
  <dimension ref="A1:K60"/>
  <sheetViews>
    <sheetView zoomScalePageLayoutView="0" workbookViewId="0" topLeftCell="A1">
      <selection activeCell="D80" sqref="D80"/>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5.7109375" style="0" customWidth="1"/>
    <col min="6" max="6" width="12.57421875" style="0" customWidth="1"/>
    <col min="7" max="7" width="15.140625" style="0" customWidth="1"/>
    <col min="8" max="8" width="13.421875" style="0" customWidth="1"/>
    <col min="9" max="9" width="14.57421875" style="0" customWidth="1"/>
    <col min="10" max="10" width="16.00390625" style="0" customWidth="1"/>
    <col min="11" max="11" width="19.00390625" style="0" customWidth="1"/>
  </cols>
  <sheetData>
    <row r="1" ht="12.75">
      <c r="A1" t="str">
        <f>Summary!A1</f>
        <v>Republic of the Philippines</v>
      </c>
    </row>
    <row r="2" ht="12.75">
      <c r="A2" t="str">
        <f>Summary!A2</f>
        <v>Department of Environment and Natural Resources</v>
      </c>
    </row>
    <row r="3" ht="12.75">
      <c r="A3" s="3" t="str">
        <f>Summary!A3</f>
        <v>MINES AND GEOSCIENCES BUREAU REGIONAL OFFICE NO. VII</v>
      </c>
    </row>
    <row r="4" spans="1:10" ht="12.75">
      <c r="A4" s="6" t="s">
        <v>2556</v>
      </c>
      <c r="B4" s="9"/>
      <c r="C4" s="9"/>
      <c r="D4" s="9"/>
      <c r="E4" s="9"/>
      <c r="F4" s="9"/>
      <c r="G4" s="9"/>
      <c r="H4" s="9"/>
      <c r="I4" s="9"/>
      <c r="J4" s="9"/>
    </row>
    <row r="5" spans="1:10" ht="12.75">
      <c r="A5" s="7" t="str">
        <f>Summary!A5</f>
        <v>FOR THE MONTH OF NOVEMBER 2021</v>
      </c>
      <c r="B5" s="9"/>
      <c r="C5" s="9"/>
      <c r="D5" s="9"/>
      <c r="E5" s="9"/>
      <c r="F5" s="9"/>
      <c r="G5" s="9"/>
      <c r="H5" s="9"/>
      <c r="I5" s="9"/>
      <c r="J5" s="9"/>
    </row>
    <row r="6" spans="1:10" ht="12.75">
      <c r="A6" s="6"/>
      <c r="B6" s="9"/>
      <c r="C6" s="9"/>
      <c r="D6" s="9"/>
      <c r="E6" s="9"/>
      <c r="F6" s="9"/>
      <c r="G6" s="9"/>
      <c r="H6" s="9"/>
      <c r="I6" s="9"/>
      <c r="J6" s="9"/>
    </row>
    <row r="7" spans="1:10" ht="12.75">
      <c r="A7" s="3" t="s">
        <v>2538</v>
      </c>
      <c r="B7" s="9"/>
      <c r="C7" s="9"/>
      <c r="D7" s="9"/>
      <c r="E7" s="9"/>
      <c r="F7" s="9"/>
      <c r="G7" s="9"/>
      <c r="H7" s="9"/>
      <c r="I7" s="9"/>
      <c r="J7" s="9"/>
    </row>
    <row r="8" spans="1:10" ht="12.75">
      <c r="A8" s="3"/>
      <c r="B8" s="9"/>
      <c r="C8" s="9"/>
      <c r="D8" s="9"/>
      <c r="E8" s="9"/>
      <c r="F8" s="9"/>
      <c r="G8" s="9"/>
      <c r="H8" s="9"/>
      <c r="I8" s="9"/>
      <c r="J8" s="9"/>
    </row>
    <row r="9" spans="1:11" ht="12.75">
      <c r="A9" s="1161" t="s">
        <v>1474</v>
      </c>
      <c r="B9" s="1273" t="s">
        <v>1668</v>
      </c>
      <c r="C9" s="1275" t="s">
        <v>1413</v>
      </c>
      <c r="D9" s="1273" t="s">
        <v>549</v>
      </c>
      <c r="E9" s="1275" t="s">
        <v>1562</v>
      </c>
      <c r="F9" s="1275"/>
      <c r="G9" s="1273" t="s">
        <v>400</v>
      </c>
      <c r="H9" s="1273"/>
      <c r="I9" s="1273" t="s">
        <v>477</v>
      </c>
      <c r="J9" s="1264" t="s">
        <v>1414</v>
      </c>
      <c r="K9" s="1273" t="s">
        <v>199</v>
      </c>
    </row>
    <row r="10" spans="1:11" ht="12.75">
      <c r="A10" s="1162"/>
      <c r="B10" s="1274"/>
      <c r="C10" s="1274"/>
      <c r="D10" s="1274"/>
      <c r="E10" s="1274"/>
      <c r="F10" s="1274"/>
      <c r="G10" s="84" t="s">
        <v>539</v>
      </c>
      <c r="H10" s="84" t="s">
        <v>200</v>
      </c>
      <c r="I10" s="1274"/>
      <c r="J10" s="1276"/>
      <c r="K10" s="1274"/>
    </row>
    <row r="11" spans="1:11" ht="15">
      <c r="A11" s="153" t="s">
        <v>1748</v>
      </c>
      <c r="B11" s="154"/>
      <c r="C11" s="154"/>
      <c r="D11" s="154"/>
      <c r="E11" s="154"/>
      <c r="F11" s="154"/>
      <c r="G11" s="154"/>
      <c r="H11" s="154"/>
      <c r="I11" s="154"/>
      <c r="J11" s="154"/>
      <c r="K11" s="155"/>
    </row>
    <row r="12" spans="1:11" ht="15">
      <c r="A12" s="156" t="s">
        <v>206</v>
      </c>
      <c r="B12" s="5"/>
      <c r="C12" s="5"/>
      <c r="D12" s="5"/>
      <c r="E12" s="5"/>
      <c r="F12" s="5"/>
      <c r="G12" s="5"/>
      <c r="H12" s="5"/>
      <c r="I12" s="5"/>
      <c r="J12" s="5"/>
      <c r="K12" s="157"/>
    </row>
    <row r="13" spans="1:11" ht="15">
      <c r="A13" s="158" t="s">
        <v>1379</v>
      </c>
      <c r="B13" s="159"/>
      <c r="C13" s="159"/>
      <c r="D13" s="159"/>
      <c r="E13" s="159"/>
      <c r="F13" s="159"/>
      <c r="G13" s="159"/>
      <c r="H13" s="159"/>
      <c r="I13" s="159"/>
      <c r="J13" s="159"/>
      <c r="K13" s="160"/>
    </row>
    <row r="14" spans="1:11" ht="12.75">
      <c r="A14" s="39"/>
      <c r="B14" s="23" t="s">
        <v>201</v>
      </c>
      <c r="C14" s="10"/>
      <c r="D14" s="52"/>
      <c r="E14" s="63"/>
      <c r="F14" s="51"/>
      <c r="G14" s="10"/>
      <c r="H14" s="10"/>
      <c r="I14" s="51"/>
      <c r="J14" s="10"/>
      <c r="K14" s="10"/>
    </row>
    <row r="15" spans="2:11" ht="15">
      <c r="B15" s="4" t="s">
        <v>2260</v>
      </c>
      <c r="C15" s="60"/>
      <c r="D15" s="87"/>
      <c r="E15" s="8"/>
      <c r="F15" s="67"/>
      <c r="G15" s="88"/>
      <c r="H15" s="89"/>
      <c r="I15" s="88"/>
      <c r="J15" s="90"/>
      <c r="K15" s="79"/>
    </row>
    <row r="16" spans="1:11" ht="12.75">
      <c r="A16" s="39"/>
      <c r="B16" s="23" t="s">
        <v>201</v>
      </c>
      <c r="C16" s="10"/>
      <c r="D16" s="52"/>
      <c r="E16" s="63"/>
      <c r="F16" s="51"/>
      <c r="G16" s="10"/>
      <c r="H16" s="10"/>
      <c r="I16" s="51"/>
      <c r="J16" s="10"/>
      <c r="K16" s="10"/>
    </row>
    <row r="17" spans="1:11" ht="15">
      <c r="A17" s="4" t="s">
        <v>207</v>
      </c>
      <c r="C17" s="60"/>
      <c r="D17" s="87"/>
      <c r="E17" s="8"/>
      <c r="F17" s="67"/>
      <c r="G17" s="88"/>
      <c r="H17" s="89"/>
      <c r="I17" s="88"/>
      <c r="J17" s="90"/>
      <c r="K17" s="79"/>
    </row>
    <row r="18" spans="1:11" ht="15">
      <c r="A18" s="4" t="s">
        <v>955</v>
      </c>
      <c r="C18" s="60"/>
      <c r="D18" s="87"/>
      <c r="E18" s="8"/>
      <c r="F18" s="67"/>
      <c r="G18" s="88"/>
      <c r="H18" s="89"/>
      <c r="I18" s="88"/>
      <c r="J18" s="90"/>
      <c r="K18" s="79"/>
    </row>
    <row r="19" spans="1:11" ht="12.75">
      <c r="A19" s="51"/>
      <c r="B19" s="51" t="s">
        <v>201</v>
      </c>
      <c r="C19" s="51"/>
      <c r="D19" s="51"/>
      <c r="E19" s="51"/>
      <c r="F19" s="51"/>
      <c r="G19" s="51"/>
      <c r="H19" s="51"/>
      <c r="I19" s="51"/>
      <c r="J19" s="51"/>
      <c r="K19" s="51"/>
    </row>
    <row r="21" spans="1:3" ht="15">
      <c r="A21" s="4" t="s">
        <v>699</v>
      </c>
      <c r="C21" s="60"/>
    </row>
    <row r="22" spans="1:11" ht="12.75">
      <c r="A22" s="51"/>
      <c r="B22" s="51" t="s">
        <v>201</v>
      </c>
      <c r="C22" s="51"/>
      <c r="D22" s="51"/>
      <c r="E22" s="51"/>
      <c r="F22" s="51"/>
      <c r="G22" s="51"/>
      <c r="H22" s="51"/>
      <c r="I22" s="51"/>
      <c r="J22" s="51"/>
      <c r="K22" s="51"/>
    </row>
    <row r="23" spans="1:11" ht="15">
      <c r="A23" s="4" t="s">
        <v>2472</v>
      </c>
      <c r="C23" s="60"/>
      <c r="D23" s="87"/>
      <c r="E23" s="8"/>
      <c r="F23" s="67"/>
      <c r="G23" s="88"/>
      <c r="H23" s="89"/>
      <c r="I23" s="88"/>
      <c r="J23" s="90"/>
      <c r="K23" s="79"/>
    </row>
    <row r="24" spans="1:11" ht="12.75">
      <c r="A24" s="51"/>
      <c r="B24" s="51" t="s">
        <v>201</v>
      </c>
      <c r="C24" s="51"/>
      <c r="D24" s="51"/>
      <c r="E24" s="51"/>
      <c r="F24" s="51"/>
      <c r="G24" s="51"/>
      <c r="H24" s="51"/>
      <c r="I24" s="51"/>
      <c r="J24" s="51"/>
      <c r="K24" s="51"/>
    </row>
    <row r="26" spans="1:11" ht="15">
      <c r="A26" s="4" t="s">
        <v>1661</v>
      </c>
      <c r="C26" s="60"/>
      <c r="D26" s="87"/>
      <c r="E26" s="8"/>
      <c r="F26" s="67"/>
      <c r="G26" s="88"/>
      <c r="H26" s="89"/>
      <c r="I26" s="88"/>
      <c r="J26" s="90"/>
      <c r="K26" s="79"/>
    </row>
    <row r="27" spans="1:11" ht="12.75">
      <c r="A27" s="51"/>
      <c r="B27" s="51" t="s">
        <v>201</v>
      </c>
      <c r="C27" s="51"/>
      <c r="D27" s="51"/>
      <c r="E27" s="51"/>
      <c r="F27" s="51"/>
      <c r="G27" s="51"/>
      <c r="H27" s="51"/>
      <c r="I27" s="51"/>
      <c r="J27" s="51"/>
      <c r="K27" s="51"/>
    </row>
    <row r="29" spans="1:11" ht="15">
      <c r="A29" s="4" t="s">
        <v>2205</v>
      </c>
      <c r="C29" s="60"/>
      <c r="D29" s="87"/>
      <c r="E29" s="8"/>
      <c r="F29" s="67"/>
      <c r="G29" s="88"/>
      <c r="H29" s="89"/>
      <c r="I29" s="88"/>
      <c r="J29" s="90"/>
      <c r="K29" s="79"/>
    </row>
    <row r="30" spans="1:11" ht="12.75">
      <c r="A30" s="51"/>
      <c r="B30" s="51" t="s">
        <v>201</v>
      </c>
      <c r="C30" s="51"/>
      <c r="D30" s="51"/>
      <c r="E30" s="51"/>
      <c r="F30" s="51"/>
      <c r="G30" s="51"/>
      <c r="H30" s="51"/>
      <c r="I30" s="51"/>
      <c r="J30" s="51"/>
      <c r="K30" s="51"/>
    </row>
    <row r="32" spans="1:11" ht="15">
      <c r="A32" s="4" t="s">
        <v>1347</v>
      </c>
      <c r="B32" s="4"/>
      <c r="C32" s="60"/>
      <c r="D32" s="87"/>
      <c r="E32" s="8"/>
      <c r="F32" s="67"/>
      <c r="G32" s="88"/>
      <c r="H32" s="89"/>
      <c r="I32" s="88"/>
      <c r="J32" s="90"/>
      <c r="K32" s="79"/>
    </row>
    <row r="33" spans="1:11" ht="12.75">
      <c r="A33" s="51"/>
      <c r="B33" s="51" t="s">
        <v>201</v>
      </c>
      <c r="C33" s="51"/>
      <c r="D33" s="51"/>
      <c r="E33" s="51"/>
      <c r="F33" s="51"/>
      <c r="G33" s="51"/>
      <c r="H33" s="51"/>
      <c r="I33" s="51"/>
      <c r="J33" s="51"/>
      <c r="K33" s="51"/>
    </row>
    <row r="35" spans="1:11" ht="15">
      <c r="A35" s="4" t="s">
        <v>1378</v>
      </c>
      <c r="B35" s="86"/>
      <c r="C35" s="60"/>
      <c r="D35" s="91"/>
      <c r="E35" s="92"/>
      <c r="F35" s="8"/>
      <c r="G35" s="79"/>
      <c r="H35" s="79"/>
      <c r="I35" s="90"/>
      <c r="J35" s="90"/>
      <c r="K35" s="79"/>
    </row>
    <row r="36" spans="1:11" ht="12.75">
      <c r="A36" s="39"/>
      <c r="B36" s="43" t="s">
        <v>201</v>
      </c>
      <c r="C36" s="10"/>
      <c r="D36" s="56"/>
      <c r="E36" s="63"/>
      <c r="F36" s="51"/>
      <c r="G36" s="10"/>
      <c r="H36" s="10"/>
      <c r="I36" s="51"/>
      <c r="J36" s="10"/>
      <c r="K36" s="11"/>
    </row>
    <row r="37" spans="1:11" ht="12.75">
      <c r="A37" s="2"/>
      <c r="B37" s="2"/>
      <c r="C37" s="2"/>
      <c r="D37" s="2"/>
      <c r="E37" s="2"/>
      <c r="F37" s="2"/>
      <c r="G37" s="2"/>
      <c r="H37" s="2"/>
      <c r="I37" s="2"/>
      <c r="J37" s="2"/>
      <c r="K37" s="2"/>
    </row>
    <row r="38" spans="1:11" ht="15">
      <c r="A38" s="4" t="s">
        <v>2488</v>
      </c>
      <c r="B38" s="86"/>
      <c r="C38" s="60"/>
      <c r="D38" s="91"/>
      <c r="E38" s="92"/>
      <c r="F38" s="83"/>
      <c r="G38" s="79"/>
      <c r="H38" s="79"/>
      <c r="I38" s="90"/>
      <c r="J38" s="90"/>
      <c r="K38" s="79"/>
    </row>
    <row r="39" spans="1:11" ht="12.75">
      <c r="A39" s="51"/>
      <c r="B39" s="51" t="s">
        <v>201</v>
      </c>
      <c r="C39" s="51"/>
      <c r="D39" s="51"/>
      <c r="E39" s="51"/>
      <c r="F39" s="51"/>
      <c r="G39" s="51"/>
      <c r="H39" s="51"/>
      <c r="I39" s="51"/>
      <c r="J39" s="51"/>
      <c r="K39" s="51"/>
    </row>
    <row r="40" spans="1:11" ht="12.75">
      <c r="A40" s="2"/>
      <c r="B40" s="2"/>
      <c r="C40" s="2"/>
      <c r="D40" s="2"/>
      <c r="E40" s="2"/>
      <c r="F40" s="2"/>
      <c r="G40" s="2"/>
      <c r="H40" s="2"/>
      <c r="I40" s="2"/>
      <c r="J40" s="2"/>
      <c r="K40" s="2"/>
    </row>
    <row r="41" spans="1:11" ht="15">
      <c r="A41" s="4" t="s">
        <v>2708</v>
      </c>
      <c r="B41" s="86"/>
      <c r="C41" s="60"/>
      <c r="D41" s="91"/>
      <c r="E41" s="92"/>
      <c r="F41" s="8"/>
      <c r="G41" s="79"/>
      <c r="H41" s="79"/>
      <c r="I41" s="90"/>
      <c r="J41" s="90"/>
      <c r="K41" s="79"/>
    </row>
    <row r="42" spans="1:11" ht="15">
      <c r="A42" s="4" t="s">
        <v>1212</v>
      </c>
      <c r="B42" s="86"/>
      <c r="C42" s="60"/>
      <c r="D42" s="91"/>
      <c r="E42" s="92"/>
      <c r="F42" s="8"/>
      <c r="G42" s="79"/>
      <c r="H42" s="79"/>
      <c r="I42" s="90"/>
      <c r="J42" s="90"/>
      <c r="K42" s="79"/>
    </row>
    <row r="43" spans="1:11" ht="12.75">
      <c r="A43" s="39"/>
      <c r="B43" s="42" t="s">
        <v>201</v>
      </c>
      <c r="C43" s="21"/>
      <c r="D43" s="21"/>
      <c r="E43" s="21"/>
      <c r="F43" s="21"/>
      <c r="G43" s="84"/>
      <c r="H43" s="84"/>
      <c r="I43" s="21"/>
      <c r="J43" s="21"/>
      <c r="K43" s="21"/>
    </row>
    <row r="44" spans="1:11" ht="15">
      <c r="A44" s="4" t="s">
        <v>1213</v>
      </c>
      <c r="B44" s="86"/>
      <c r="C44" s="60"/>
      <c r="D44" s="91"/>
      <c r="E44" s="92"/>
      <c r="F44" s="8"/>
      <c r="G44" s="79"/>
      <c r="H44" s="79"/>
      <c r="I44" s="90"/>
      <c r="J44" s="90"/>
      <c r="K44" s="79"/>
    </row>
    <row r="45" spans="1:11" ht="12.75">
      <c r="A45" s="39"/>
      <c r="B45" s="42" t="s">
        <v>201</v>
      </c>
      <c r="C45" s="21"/>
      <c r="D45" s="21"/>
      <c r="E45" s="21"/>
      <c r="F45" s="21"/>
      <c r="G45" s="84"/>
      <c r="H45" s="84"/>
      <c r="I45" s="21"/>
      <c r="J45" s="21"/>
      <c r="K45" s="21"/>
    </row>
    <row r="47" ht="15">
      <c r="A47" s="4" t="s">
        <v>684</v>
      </c>
    </row>
    <row r="48" ht="15">
      <c r="A48" s="97" t="s">
        <v>1168</v>
      </c>
    </row>
    <row r="49" spans="1:11" ht="12.75">
      <c r="A49" s="39"/>
      <c r="B49" s="42" t="s">
        <v>201</v>
      </c>
      <c r="C49" s="21"/>
      <c r="D49" s="21"/>
      <c r="E49" s="21"/>
      <c r="F49" s="21"/>
      <c r="G49" s="84"/>
      <c r="H49" s="84"/>
      <c r="I49" s="21"/>
      <c r="J49" s="21"/>
      <c r="K49" s="21"/>
    </row>
    <row r="50" ht="15">
      <c r="A50" s="97" t="s">
        <v>2705</v>
      </c>
    </row>
    <row r="51" spans="1:11" ht="12.75">
      <c r="A51" s="39"/>
      <c r="B51" s="42" t="s">
        <v>201</v>
      </c>
      <c r="C51" s="21"/>
      <c r="D51" s="21"/>
      <c r="E51" s="21"/>
      <c r="F51" s="21"/>
      <c r="G51" s="84"/>
      <c r="H51" s="84"/>
      <c r="I51" s="21"/>
      <c r="J51" s="21"/>
      <c r="K51" s="21"/>
    </row>
    <row r="52" ht="15">
      <c r="A52" s="4" t="s">
        <v>2706</v>
      </c>
    </row>
    <row r="54" ht="15">
      <c r="A54" s="4" t="s">
        <v>2707</v>
      </c>
    </row>
    <row r="55" spans="1:11" ht="12.75">
      <c r="A55" s="39"/>
      <c r="B55" s="42" t="s">
        <v>201</v>
      </c>
      <c r="C55" s="21"/>
      <c r="D55" s="21"/>
      <c r="E55" s="21"/>
      <c r="F55" s="21"/>
      <c r="G55" s="84"/>
      <c r="H55" s="84"/>
      <c r="I55" s="21"/>
      <c r="J55" s="21"/>
      <c r="K55" s="21"/>
    </row>
    <row r="56" ht="15">
      <c r="A56" s="4" t="s">
        <v>1895</v>
      </c>
    </row>
    <row r="57" ht="15">
      <c r="A57" s="97" t="s">
        <v>1896</v>
      </c>
    </row>
    <row r="58" spans="1:11" ht="12.75">
      <c r="A58" s="39"/>
      <c r="B58" s="42" t="s">
        <v>201</v>
      </c>
      <c r="C58" s="21"/>
      <c r="D58" s="21"/>
      <c r="E58" s="21"/>
      <c r="F58" s="21"/>
      <c r="G58" s="84"/>
      <c r="H58" s="84"/>
      <c r="I58" s="21"/>
      <c r="J58" s="21"/>
      <c r="K58" s="21"/>
    </row>
    <row r="59" ht="15">
      <c r="A59" s="97" t="s">
        <v>1897</v>
      </c>
    </row>
    <row r="60" spans="1:11" ht="12.75">
      <c r="A60" s="39"/>
      <c r="B60" s="42" t="s">
        <v>201</v>
      </c>
      <c r="C60" s="21"/>
      <c r="D60" s="21"/>
      <c r="E60" s="21"/>
      <c r="F60" s="21"/>
      <c r="G60" s="84"/>
      <c r="H60" s="84"/>
      <c r="I60" s="21"/>
      <c r="J60" s="21"/>
      <c r="K60" s="21"/>
    </row>
  </sheetData>
  <sheetProtection/>
  <mergeCells count="10">
    <mergeCell ref="A9:A10"/>
    <mergeCell ref="B9:B10"/>
    <mergeCell ref="C9:C10"/>
    <mergeCell ref="D9:D10"/>
    <mergeCell ref="J9:J10"/>
    <mergeCell ref="K9:K10"/>
    <mergeCell ref="E9:E10"/>
    <mergeCell ref="F9:F10"/>
    <mergeCell ref="G9:H9"/>
    <mergeCell ref="I9:I10"/>
  </mergeCells>
  <printOptions horizontalCentered="1"/>
  <pageMargins left="0.25" right="0.25" top="0.75" bottom="0.75" header="0.3" footer="0.3"/>
  <pageSetup horizontalDpi="600" verticalDpi="600" orientation="landscape" paperSize="9" scale="85" r:id="rId1"/>
  <headerFooter alignWithMargins="0">
    <oddHeader>&amp;R&amp;"Arial,Italic"&amp;9ANNEX  G  Page &amp;P of &amp;N</oddHeader>
    <oddFooter>&amp;L&amp;9COPYRIGHT
ALL RIGHTS RESERVED
MINES AND GEOSCIENCES BUREAU
(2017)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69"/>
  <sheetViews>
    <sheetView zoomScale="115" zoomScaleNormal="115" zoomScalePageLayoutView="0" workbookViewId="0" topLeftCell="A1">
      <pane xSplit="1" topLeftCell="B1" activePane="topRight" state="frozen"/>
      <selection pane="topLeft" activeCell="A1" sqref="A1"/>
      <selection pane="topRight" activeCell="F5" sqref="F5"/>
    </sheetView>
  </sheetViews>
  <sheetFormatPr defaultColWidth="9.140625" defaultRowHeight="12.75"/>
  <cols>
    <col min="1" max="1" width="37.8515625" style="6" customWidth="1"/>
    <col min="2" max="2" width="8.7109375" style="6" customWidth="1"/>
    <col min="3" max="3" width="12.140625" style="6" bestFit="1" customWidth="1"/>
    <col min="4" max="25" width="8.7109375" style="6" customWidth="1"/>
    <col min="26" max="16384" width="9.140625" style="6" customWidth="1"/>
  </cols>
  <sheetData>
    <row r="1" ht="12.75">
      <c r="A1" s="6" t="s">
        <v>3058</v>
      </c>
    </row>
    <row r="2" ht="12.75">
      <c r="A2" s="6" t="s">
        <v>3059</v>
      </c>
    </row>
    <row r="3" s="3" customFormat="1" ht="12.75">
      <c r="A3" s="3" t="s">
        <v>2555</v>
      </c>
    </row>
    <row r="4" ht="12.75">
      <c r="A4" s="6" t="s">
        <v>2556</v>
      </c>
    </row>
    <row r="5" ht="12.75">
      <c r="A5" s="3" t="str">
        <f>COVER!B17</f>
        <v>FOR THE MONTH OF NOVEMBER 2021</v>
      </c>
    </row>
    <row r="6" ht="12.75">
      <c r="A6" s="3" t="s">
        <v>187</v>
      </c>
    </row>
    <row r="7" ht="12.75">
      <c r="A7" s="3"/>
    </row>
    <row r="8" spans="1:25" ht="12.75">
      <c r="A8" s="1135" t="s">
        <v>1646</v>
      </c>
      <c r="B8" s="1127" t="s">
        <v>2557</v>
      </c>
      <c r="C8" s="1138"/>
      <c r="D8" s="1127" t="s">
        <v>2558</v>
      </c>
      <c r="E8" s="1138"/>
      <c r="F8" s="1127" t="s">
        <v>2559</v>
      </c>
      <c r="G8" s="1139"/>
      <c r="H8" s="1127" t="s">
        <v>2560</v>
      </c>
      <c r="I8" s="1127"/>
      <c r="J8" s="1127" t="s">
        <v>1647</v>
      </c>
      <c r="K8" s="1127"/>
      <c r="L8" s="1130" t="s">
        <v>1648</v>
      </c>
      <c r="M8" s="1131"/>
      <c r="N8" s="1130" t="s">
        <v>1968</v>
      </c>
      <c r="O8" s="1131"/>
      <c r="P8" s="1130" t="s">
        <v>1862</v>
      </c>
      <c r="Q8" s="1131"/>
      <c r="R8" s="1143" t="s">
        <v>2561</v>
      </c>
      <c r="S8" s="1143"/>
      <c r="T8" s="1127" t="s">
        <v>1583</v>
      </c>
      <c r="U8" s="1127"/>
      <c r="V8" s="1127" t="s">
        <v>2513</v>
      </c>
      <c r="W8" s="1127"/>
      <c r="X8" s="1127" t="s">
        <v>154</v>
      </c>
      <c r="Y8" s="1127"/>
    </row>
    <row r="9" spans="1:25" ht="12.75" customHeight="1">
      <c r="A9" s="1136"/>
      <c r="B9" s="1132" t="s">
        <v>1163</v>
      </c>
      <c r="C9" s="1132" t="s">
        <v>1164</v>
      </c>
      <c r="D9" s="1132" t="s">
        <v>1163</v>
      </c>
      <c r="E9" s="1132" t="s">
        <v>1164</v>
      </c>
      <c r="F9" s="1132" t="s">
        <v>1163</v>
      </c>
      <c r="G9" s="1132" t="s">
        <v>1164</v>
      </c>
      <c r="H9" s="1132" t="s">
        <v>1163</v>
      </c>
      <c r="I9" s="1132" t="s">
        <v>1164</v>
      </c>
      <c r="J9" s="1132" t="s">
        <v>1163</v>
      </c>
      <c r="K9" s="1132" t="s">
        <v>1164</v>
      </c>
      <c r="L9" s="1132" t="s">
        <v>1163</v>
      </c>
      <c r="M9" s="1132" t="s">
        <v>1164</v>
      </c>
      <c r="N9" s="1132" t="s">
        <v>1163</v>
      </c>
      <c r="O9" s="1132" t="s">
        <v>1164</v>
      </c>
      <c r="P9" s="1132" t="s">
        <v>1163</v>
      </c>
      <c r="Q9" s="1132" t="s">
        <v>1164</v>
      </c>
      <c r="R9" s="1132" t="s">
        <v>1163</v>
      </c>
      <c r="S9" s="1132" t="s">
        <v>1164</v>
      </c>
      <c r="T9" s="1132" t="s">
        <v>1163</v>
      </c>
      <c r="U9" s="1132" t="s">
        <v>1164</v>
      </c>
      <c r="V9" s="1132" t="s">
        <v>1163</v>
      </c>
      <c r="W9" s="1132" t="s">
        <v>1164</v>
      </c>
      <c r="X9" s="1132" t="s">
        <v>1163</v>
      </c>
      <c r="Y9" s="1132" t="s">
        <v>1164</v>
      </c>
    </row>
    <row r="10" spans="1:25" ht="12.75">
      <c r="A10" s="1137"/>
      <c r="B10" s="1133"/>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row>
    <row r="11" spans="1:25" ht="12.75">
      <c r="A11" s="574" t="s">
        <v>890</v>
      </c>
      <c r="B11" s="575"/>
      <c r="C11" s="575"/>
      <c r="D11" s="575"/>
      <c r="E11" s="575"/>
      <c r="F11" s="575"/>
      <c r="G11" s="575"/>
      <c r="H11" s="575"/>
      <c r="I11" s="575"/>
      <c r="J11" s="576"/>
      <c r="K11" s="575"/>
      <c r="L11" s="575"/>
      <c r="M11" s="575"/>
      <c r="N11" s="575"/>
      <c r="O11" s="575"/>
      <c r="P11" s="575"/>
      <c r="Q11" s="575"/>
      <c r="R11" s="575"/>
      <c r="S11" s="575"/>
      <c r="T11" s="575"/>
      <c r="U11" s="575"/>
      <c r="V11" s="575"/>
      <c r="W11" s="575"/>
      <c r="X11" s="575"/>
      <c r="Y11" s="575"/>
    </row>
    <row r="12" spans="1:25" ht="12.75">
      <c r="A12" s="577" t="s">
        <v>1157</v>
      </c>
      <c r="B12" s="578"/>
      <c r="C12" s="578">
        <f>SUM(C13:C17)+C21+C24+C32+C34+C35+C18</f>
        <v>455</v>
      </c>
      <c r="D12" s="578"/>
      <c r="E12" s="578">
        <f>SUM(E13:E17)+E21+E24+E32+E34+E35</f>
        <v>2</v>
      </c>
      <c r="F12" s="578">
        <v>1</v>
      </c>
      <c r="G12" s="585">
        <f>SUM(G13:G17)+G21+G24+G32+G34+G35+G36</f>
        <v>377</v>
      </c>
      <c r="H12" s="578"/>
      <c r="I12" s="578">
        <f>SUM(I13:I17)+I21+I24+I32+I34+I35+I36</f>
        <v>113</v>
      </c>
      <c r="J12" s="575"/>
      <c r="K12" s="575"/>
      <c r="L12" s="575"/>
      <c r="M12" s="575"/>
      <c r="N12" s="575"/>
      <c r="O12" s="575"/>
      <c r="P12" s="575"/>
      <c r="Q12" s="575"/>
      <c r="R12" s="578"/>
      <c r="S12" s="578"/>
      <c r="T12" s="578"/>
      <c r="U12" s="579">
        <f>SUM(U13:U17)+U21+U24+U32+U34+U35+U31</f>
        <v>22</v>
      </c>
      <c r="V12" s="579"/>
      <c r="W12" s="578">
        <f>SUM(W13:W17)+W21+W24+W32+W34+W35</f>
        <v>227</v>
      </c>
      <c r="X12" s="578"/>
      <c r="Y12" s="580">
        <f>C12+E12+G12+I12+S12+U12+W12</f>
        <v>1196</v>
      </c>
    </row>
    <row r="13" spans="1:25" ht="38.25">
      <c r="A13" s="581" t="s">
        <v>822</v>
      </c>
      <c r="B13" s="582"/>
      <c r="C13" s="573">
        <f>'ANNEX A'!C28</f>
        <v>109</v>
      </c>
      <c r="D13" s="582"/>
      <c r="E13" s="573">
        <f>'ANNEX A'!E28</f>
        <v>0</v>
      </c>
      <c r="F13" s="582"/>
      <c r="G13" s="583">
        <f>'ANNEX A'!G28</f>
        <v>115</v>
      </c>
      <c r="H13" s="582"/>
      <c r="I13" s="573">
        <f>'ANNEX A'!I28</f>
        <v>15</v>
      </c>
      <c r="J13" s="584"/>
      <c r="K13" s="584"/>
      <c r="L13" s="584"/>
      <c r="M13" s="584"/>
      <c r="N13" s="584"/>
      <c r="O13" s="584"/>
      <c r="P13" s="584"/>
      <c r="Q13" s="584"/>
      <c r="R13" s="582"/>
      <c r="S13" s="582"/>
      <c r="T13" s="582"/>
      <c r="U13" s="573">
        <f>'ANNEX A'!M28</f>
        <v>3</v>
      </c>
      <c r="V13" s="573"/>
      <c r="W13" s="573">
        <f>'ANNEX A'!O28</f>
        <v>67</v>
      </c>
      <c r="X13" s="582"/>
      <c r="Y13" s="585">
        <f>C13+E13+G13+I13+S13+U13+W13</f>
        <v>309</v>
      </c>
    </row>
    <row r="14" spans="1:25" ht="12.75">
      <c r="A14" s="582" t="s">
        <v>3215</v>
      </c>
      <c r="B14" s="586"/>
      <c r="C14" s="587">
        <f>MPSA!A417</f>
        <v>270</v>
      </c>
      <c r="D14" s="586"/>
      <c r="E14" s="587">
        <v>1</v>
      </c>
      <c r="F14" s="586"/>
      <c r="G14" s="588">
        <f>'EP'!A289</f>
        <v>114</v>
      </c>
      <c r="H14" s="586"/>
      <c r="I14" s="573">
        <f>SGIP!A123</f>
        <v>59</v>
      </c>
      <c r="J14" s="584"/>
      <c r="K14" s="584"/>
      <c r="L14" s="575"/>
      <c r="M14" s="584"/>
      <c r="N14" s="584"/>
      <c r="O14" s="584"/>
      <c r="P14" s="584"/>
      <c r="Q14" s="584"/>
      <c r="R14" s="586"/>
      <c r="S14" s="586"/>
      <c r="T14" s="586"/>
      <c r="U14" s="571">
        <f>MPP!A49</f>
        <v>0</v>
      </c>
      <c r="V14" s="571"/>
      <c r="W14" s="571"/>
      <c r="X14" s="586"/>
      <c r="Y14" s="585">
        <f>C14+E14+G14+I14+S14+U14</f>
        <v>444</v>
      </c>
    </row>
    <row r="15" spans="1:25" ht="12.75">
      <c r="A15" s="582" t="s">
        <v>3216</v>
      </c>
      <c r="B15" s="586"/>
      <c r="C15" s="587">
        <f>MPSA!A421</f>
        <v>2</v>
      </c>
      <c r="D15" s="586"/>
      <c r="E15" s="587"/>
      <c r="F15" s="586"/>
      <c r="G15" s="588">
        <f>'EP'!A294</f>
        <v>119</v>
      </c>
      <c r="H15" s="586"/>
      <c r="I15" s="573">
        <f>SGIP!A129</f>
        <v>1</v>
      </c>
      <c r="J15" s="584"/>
      <c r="K15" s="584"/>
      <c r="L15" s="575"/>
      <c r="M15" s="584"/>
      <c r="N15" s="584"/>
      <c r="O15" s="584"/>
      <c r="P15" s="584"/>
      <c r="Q15" s="584"/>
      <c r="R15" s="586"/>
      <c r="S15" s="586"/>
      <c r="T15" s="586"/>
      <c r="U15" s="571"/>
      <c r="V15" s="571"/>
      <c r="W15" s="571"/>
      <c r="X15" s="586"/>
      <c r="Y15" s="585">
        <f>C15+E15+G15+I15+S15+U15</f>
        <v>122</v>
      </c>
    </row>
    <row r="16" spans="1:25" ht="12.75">
      <c r="A16" s="582" t="s">
        <v>2262</v>
      </c>
      <c r="B16" s="582"/>
      <c r="C16" s="571">
        <f>MPSA!A455</f>
        <v>32</v>
      </c>
      <c r="D16" s="582"/>
      <c r="E16" s="573">
        <f>FTAA!A73</f>
        <v>1</v>
      </c>
      <c r="F16" s="582"/>
      <c r="G16" s="573">
        <f>'EP'!A314</f>
        <v>7</v>
      </c>
      <c r="H16" s="582"/>
      <c r="I16" s="573">
        <f>SGIP!A138</f>
        <v>3</v>
      </c>
      <c r="J16" s="584"/>
      <c r="K16" s="584"/>
      <c r="L16" s="584"/>
      <c r="M16" s="584"/>
      <c r="N16" s="584"/>
      <c r="O16" s="584"/>
      <c r="P16" s="584"/>
      <c r="Q16" s="584"/>
      <c r="R16" s="582"/>
      <c r="S16" s="582"/>
      <c r="T16" s="582"/>
      <c r="U16" s="571">
        <f>MPP!A61</f>
        <v>7</v>
      </c>
      <c r="V16" s="571"/>
      <c r="W16" s="573">
        <f>CertAcc!A44</f>
        <v>1</v>
      </c>
      <c r="X16" s="582"/>
      <c r="Y16" s="585">
        <f>C16+E16+G16+I16+S16+U16</f>
        <v>50</v>
      </c>
    </row>
    <row r="17" spans="1:25" ht="38.25">
      <c r="A17" s="589" t="s">
        <v>2754</v>
      </c>
      <c r="B17" s="582"/>
      <c r="C17" s="571"/>
      <c r="D17" s="582"/>
      <c r="E17" s="571"/>
      <c r="F17" s="582"/>
      <c r="G17" s="573" t="str">
        <f>'EP'!A332</f>
        <v> </v>
      </c>
      <c r="H17" s="582"/>
      <c r="I17" s="582"/>
      <c r="J17" s="584"/>
      <c r="K17" s="584"/>
      <c r="L17" s="584"/>
      <c r="M17" s="584"/>
      <c r="N17" s="584"/>
      <c r="O17" s="584"/>
      <c r="P17" s="584"/>
      <c r="Q17" s="584"/>
      <c r="R17" s="582"/>
      <c r="S17" s="582"/>
      <c r="T17" s="582"/>
      <c r="U17" s="582"/>
      <c r="V17" s="582"/>
      <c r="W17" s="582"/>
      <c r="X17" s="582"/>
      <c r="Y17" s="585"/>
    </row>
    <row r="18" spans="1:25" ht="12.75">
      <c r="A18" s="589"/>
      <c r="B18" s="582"/>
      <c r="C18" s="573">
        <f>MPSA!A475</f>
        <v>1</v>
      </c>
      <c r="D18" s="582"/>
      <c r="E18" s="571"/>
      <c r="F18" s="582"/>
      <c r="G18" s="573"/>
      <c r="H18" s="582"/>
      <c r="I18" s="582"/>
      <c r="J18" s="584"/>
      <c r="K18" s="584"/>
      <c r="L18" s="584"/>
      <c r="M18" s="584"/>
      <c r="N18" s="584"/>
      <c r="O18" s="584"/>
      <c r="P18" s="584"/>
      <c r="Q18" s="584"/>
      <c r="R18" s="582"/>
      <c r="S18" s="582"/>
      <c r="T18" s="582"/>
      <c r="U18" s="582"/>
      <c r="V18" s="582"/>
      <c r="W18" s="582"/>
      <c r="X18" s="582"/>
      <c r="Y18" s="585"/>
    </row>
    <row r="19" spans="1:25" s="593" customFormat="1" ht="12.75">
      <c r="A19" s="589" t="s">
        <v>2002</v>
      </c>
      <c r="B19" s="590"/>
      <c r="C19" s="591">
        <f>C13+C35</f>
        <v>110</v>
      </c>
      <c r="D19" s="590"/>
      <c r="E19" s="591">
        <f>E13</f>
        <v>0</v>
      </c>
      <c r="F19" s="590"/>
      <c r="G19" s="591">
        <f>G13+G35</f>
        <v>118</v>
      </c>
      <c r="H19" s="590"/>
      <c r="I19" s="591">
        <f>I13+I35</f>
        <v>16</v>
      </c>
      <c r="J19" s="590"/>
      <c r="K19" s="590"/>
      <c r="L19" s="590"/>
      <c r="M19" s="590"/>
      <c r="N19" s="590"/>
      <c r="O19" s="590"/>
      <c r="P19" s="590"/>
      <c r="Q19" s="590"/>
      <c r="R19" s="590"/>
      <c r="S19" s="591">
        <f>S13+S35</f>
        <v>0</v>
      </c>
      <c r="T19" s="590"/>
      <c r="U19" s="591">
        <f>U13+U35</f>
        <v>6</v>
      </c>
      <c r="V19" s="591"/>
      <c r="W19" s="591">
        <f>W13+W35</f>
        <v>71</v>
      </c>
      <c r="X19" s="590"/>
      <c r="Y19" s="592">
        <f>C19+E19+G19+I19+S19+U19+W19</f>
        <v>321</v>
      </c>
    </row>
    <row r="20" spans="1:25" ht="12.75">
      <c r="A20" s="594" t="s">
        <v>1211</v>
      </c>
      <c r="B20" s="584"/>
      <c r="C20" s="584"/>
      <c r="D20" s="584"/>
      <c r="E20" s="584"/>
      <c r="F20" s="584"/>
      <c r="G20" s="584"/>
      <c r="H20" s="584"/>
      <c r="I20" s="584"/>
      <c r="J20" s="584"/>
      <c r="K20" s="584"/>
      <c r="L20" s="584"/>
      <c r="M20" s="584"/>
      <c r="N20" s="584"/>
      <c r="O20" s="584"/>
      <c r="P20" s="584"/>
      <c r="Q20" s="584"/>
      <c r="R20" s="584"/>
      <c r="S20" s="584"/>
      <c r="T20" s="584"/>
      <c r="U20" s="584"/>
      <c r="V20" s="584"/>
      <c r="W20" s="584"/>
      <c r="X20" s="584"/>
      <c r="Y20" s="584"/>
    </row>
    <row r="21" spans="1:25" ht="12.75">
      <c r="A21" s="582" t="s">
        <v>412</v>
      </c>
      <c r="B21" s="582"/>
      <c r="C21" s="572">
        <f>SUM(C22:C23)</f>
        <v>32</v>
      </c>
      <c r="D21" s="582"/>
      <c r="E21" s="582"/>
      <c r="F21" s="582"/>
      <c r="G21" s="572">
        <f>SUM(G22:G23)</f>
        <v>6</v>
      </c>
      <c r="H21" s="582"/>
      <c r="I21" s="572">
        <f>SUM(I22:I23)</f>
        <v>17</v>
      </c>
      <c r="J21" s="582"/>
      <c r="K21" s="572">
        <f>SUM(K22:K23)</f>
        <v>0</v>
      </c>
      <c r="L21" s="582"/>
      <c r="M21" s="582"/>
      <c r="N21" s="582"/>
      <c r="O21" s="582"/>
      <c r="P21" s="582"/>
      <c r="Q21" s="582"/>
      <c r="R21" s="582"/>
      <c r="S21" s="582"/>
      <c r="T21" s="582"/>
      <c r="U21" s="582">
        <f>SUM(U22:U23)</f>
        <v>3</v>
      </c>
      <c r="V21" s="582">
        <v>1</v>
      </c>
      <c r="W21" s="573">
        <f>SUM(W22:W23)</f>
        <v>73</v>
      </c>
      <c r="X21" s="582"/>
      <c r="Y21" s="585">
        <f>C21+E21+G21+I21+K21+M21+O21+Q21+S21+U21+W21</f>
        <v>131</v>
      </c>
    </row>
    <row r="22" spans="1:25" ht="12.75">
      <c r="A22" s="589" t="s">
        <v>725</v>
      </c>
      <c r="B22" s="582"/>
      <c r="C22" s="573">
        <f>MPSA!A485</f>
        <v>1</v>
      </c>
      <c r="D22" s="582"/>
      <c r="E22" s="582"/>
      <c r="F22" s="582"/>
      <c r="G22" s="573">
        <f>'EP'!A339</f>
        <v>0</v>
      </c>
      <c r="H22" s="582"/>
      <c r="I22" s="573">
        <f>SGIP!A166</f>
        <v>0</v>
      </c>
      <c r="J22" s="582"/>
      <c r="K22" s="573"/>
      <c r="L22" s="582"/>
      <c r="M22" s="582"/>
      <c r="N22" s="582"/>
      <c r="O22" s="582"/>
      <c r="P22" s="582"/>
      <c r="Q22" s="582"/>
      <c r="R22" s="582"/>
      <c r="S22" s="582"/>
      <c r="T22" s="582"/>
      <c r="U22" s="571">
        <f>MPP!A84</f>
        <v>0</v>
      </c>
      <c r="V22" s="571"/>
      <c r="W22" s="573"/>
      <c r="X22" s="585"/>
      <c r="Y22" s="585">
        <f aca="true" t="shared" si="0" ref="Y22:Y35">C22+E22+G22+I22+K22+M22+O22+Q22+S22+U22</f>
        <v>1</v>
      </c>
    </row>
    <row r="23" spans="1:25" ht="12.75">
      <c r="A23" s="582" t="s">
        <v>726</v>
      </c>
      <c r="B23" s="582"/>
      <c r="C23" s="573">
        <f>MPSA!A522</f>
        <v>31</v>
      </c>
      <c r="D23" s="582"/>
      <c r="E23" s="582"/>
      <c r="F23" s="582"/>
      <c r="G23" s="573">
        <f>'EP'!$A347</f>
        <v>6</v>
      </c>
      <c r="H23" s="582"/>
      <c r="I23" s="573">
        <f>SGIP!A185</f>
        <v>17</v>
      </c>
      <c r="J23" s="582"/>
      <c r="K23" s="573"/>
      <c r="L23" s="582"/>
      <c r="M23" s="582"/>
      <c r="N23" s="582"/>
      <c r="O23" s="582"/>
      <c r="P23" s="582"/>
      <c r="Q23" s="582"/>
      <c r="R23" s="582"/>
      <c r="S23" s="582"/>
      <c r="T23" s="582"/>
      <c r="U23" s="573">
        <f>MPP!A89</f>
        <v>3</v>
      </c>
      <c r="V23" s="573"/>
      <c r="W23" s="573">
        <f>CertAcc!A124</f>
        <v>73</v>
      </c>
      <c r="X23" s="585"/>
      <c r="Y23" s="585">
        <f>C23+E23+G23+I23+K23+M23+O23+Q23+S23+U23+W23</f>
        <v>130</v>
      </c>
    </row>
    <row r="24" spans="1:25" ht="12.75">
      <c r="A24" s="582" t="s">
        <v>626</v>
      </c>
      <c r="B24" s="582"/>
      <c r="C24" s="572">
        <f>SUM(C25+C27)</f>
        <v>8</v>
      </c>
      <c r="D24" s="582"/>
      <c r="E24" s="582"/>
      <c r="F24" s="582"/>
      <c r="G24" s="573"/>
      <c r="H24" s="582"/>
      <c r="I24" s="573"/>
      <c r="J24" s="582"/>
      <c r="K24" s="572">
        <f>SUM(K25:K27)</f>
        <v>4</v>
      </c>
      <c r="L24" s="582"/>
      <c r="M24" s="582"/>
      <c r="N24" s="582"/>
      <c r="O24" s="582"/>
      <c r="P24" s="582"/>
      <c r="Q24" s="582"/>
      <c r="R24" s="582"/>
      <c r="S24" s="582"/>
      <c r="T24" s="582"/>
      <c r="U24" s="582"/>
      <c r="V24" s="582"/>
      <c r="W24" s="582"/>
      <c r="X24" s="585"/>
      <c r="Y24" s="585">
        <f t="shared" si="0"/>
        <v>12</v>
      </c>
    </row>
    <row r="25" spans="1:25" ht="25.5">
      <c r="A25" s="589" t="s">
        <v>2151</v>
      </c>
      <c r="B25" s="582"/>
      <c r="C25" s="573">
        <f>MPSA!A531</f>
        <v>2</v>
      </c>
      <c r="D25" s="582"/>
      <c r="E25" s="582"/>
      <c r="F25" s="582"/>
      <c r="G25" s="573"/>
      <c r="H25" s="582"/>
      <c r="I25" s="573"/>
      <c r="J25" s="582"/>
      <c r="K25" s="573">
        <v>1</v>
      </c>
      <c r="L25" s="582"/>
      <c r="M25" s="582"/>
      <c r="N25" s="582"/>
      <c r="O25" s="582"/>
      <c r="P25" s="582"/>
      <c r="Q25" s="582"/>
      <c r="R25" s="582"/>
      <c r="S25" s="582"/>
      <c r="T25" s="582"/>
      <c r="U25" s="582"/>
      <c r="V25" s="582"/>
      <c r="W25" s="582"/>
      <c r="X25" s="585"/>
      <c r="Y25" s="585">
        <f t="shared" si="0"/>
        <v>3</v>
      </c>
    </row>
    <row r="26" spans="1:25" ht="25.5">
      <c r="A26" s="596" t="s">
        <v>2618</v>
      </c>
      <c r="B26" s="582"/>
      <c r="C26" s="573"/>
      <c r="D26" s="582"/>
      <c r="E26" s="582"/>
      <c r="F26" s="582"/>
      <c r="G26" s="573"/>
      <c r="H26" s="582"/>
      <c r="I26" s="573"/>
      <c r="J26" s="582"/>
      <c r="K26" s="573"/>
      <c r="L26" s="582"/>
      <c r="M26" s="582"/>
      <c r="N26" s="582"/>
      <c r="O26" s="582"/>
      <c r="P26" s="582"/>
      <c r="Q26" s="582"/>
      <c r="R26" s="582"/>
      <c r="S26" s="582"/>
      <c r="T26" s="582"/>
      <c r="U26" s="582"/>
      <c r="V26" s="582"/>
      <c r="W26" s="582"/>
      <c r="X26" s="585"/>
      <c r="Y26" s="585">
        <f t="shared" si="0"/>
        <v>0</v>
      </c>
    </row>
    <row r="27" spans="1:25" ht="12.75">
      <c r="A27" s="597" t="s">
        <v>1678</v>
      </c>
      <c r="B27" s="582"/>
      <c r="C27" s="573">
        <f>SUM(C28:C29)</f>
        <v>6</v>
      </c>
      <c r="D27" s="582"/>
      <c r="E27" s="582"/>
      <c r="F27" s="582"/>
      <c r="G27" s="573"/>
      <c r="H27" s="582"/>
      <c r="I27" s="573"/>
      <c r="J27" s="582"/>
      <c r="K27" s="573">
        <f>SUM(K28:K29)</f>
        <v>3</v>
      </c>
      <c r="L27" s="582"/>
      <c r="M27" s="582"/>
      <c r="N27" s="582"/>
      <c r="O27" s="582"/>
      <c r="P27" s="582"/>
      <c r="Q27" s="582"/>
      <c r="R27" s="582"/>
      <c r="S27" s="582"/>
      <c r="T27" s="582"/>
      <c r="U27" s="582"/>
      <c r="V27" s="582"/>
      <c r="W27" s="582"/>
      <c r="X27" s="585"/>
      <c r="Y27" s="585">
        <f t="shared" si="0"/>
        <v>9</v>
      </c>
    </row>
    <row r="28" spans="1:25" ht="12.75">
      <c r="A28" s="597" t="s">
        <v>1911</v>
      </c>
      <c r="B28" s="582"/>
      <c r="C28" s="573">
        <f>MPSA!A541</f>
        <v>3</v>
      </c>
      <c r="D28" s="582"/>
      <c r="E28" s="582"/>
      <c r="F28" s="582"/>
      <c r="G28" s="573"/>
      <c r="H28" s="582"/>
      <c r="I28" s="573"/>
      <c r="J28" s="582"/>
      <c r="K28" s="573">
        <v>2</v>
      </c>
      <c r="L28" s="582"/>
      <c r="M28" s="582"/>
      <c r="N28" s="582"/>
      <c r="O28" s="582"/>
      <c r="P28" s="582"/>
      <c r="Q28" s="582"/>
      <c r="R28" s="582"/>
      <c r="S28" s="582"/>
      <c r="T28" s="582"/>
      <c r="U28" s="582"/>
      <c r="V28" s="582"/>
      <c r="W28" s="582"/>
      <c r="X28" s="585"/>
      <c r="Y28" s="585"/>
    </row>
    <row r="29" spans="1:25" ht="25.5">
      <c r="A29" s="598" t="s">
        <v>1912</v>
      </c>
      <c r="B29" s="582"/>
      <c r="C29" s="573">
        <f>MPSA!A545</f>
        <v>3</v>
      </c>
      <c r="D29" s="582"/>
      <c r="E29" s="582"/>
      <c r="F29" s="582"/>
      <c r="G29" s="573"/>
      <c r="H29" s="582"/>
      <c r="I29" s="573"/>
      <c r="J29" s="582"/>
      <c r="K29" s="573">
        <v>1</v>
      </c>
      <c r="L29" s="582"/>
      <c r="M29" s="582"/>
      <c r="N29" s="582"/>
      <c r="O29" s="582"/>
      <c r="P29" s="582"/>
      <c r="Q29" s="582"/>
      <c r="R29" s="582"/>
      <c r="S29" s="582"/>
      <c r="T29" s="582"/>
      <c r="U29" s="582"/>
      <c r="V29" s="582"/>
      <c r="W29" s="582"/>
      <c r="X29" s="585"/>
      <c r="Y29" s="585"/>
    </row>
    <row r="30" spans="1:25" ht="12.75">
      <c r="A30" s="582" t="s">
        <v>2290</v>
      </c>
      <c r="B30" s="582"/>
      <c r="C30" s="573">
        <f>MPSA!A551</f>
        <v>0</v>
      </c>
      <c r="D30" s="582"/>
      <c r="E30" s="582"/>
      <c r="F30" s="582"/>
      <c r="G30" s="573"/>
      <c r="H30" s="582"/>
      <c r="I30" s="573"/>
      <c r="J30" s="582"/>
      <c r="K30" s="573"/>
      <c r="L30" s="582"/>
      <c r="M30" s="582"/>
      <c r="N30" s="582"/>
      <c r="O30" s="582"/>
      <c r="P30" s="582"/>
      <c r="Q30" s="582"/>
      <c r="R30" s="582"/>
      <c r="S30" s="582"/>
      <c r="T30" s="582"/>
      <c r="U30" s="582"/>
      <c r="V30" s="582"/>
      <c r="W30" s="582"/>
      <c r="X30" s="585"/>
      <c r="Y30" s="585"/>
    </row>
    <row r="31" spans="1:25" ht="12.75">
      <c r="A31" s="582" t="s">
        <v>2545</v>
      </c>
      <c r="B31" s="582"/>
      <c r="C31" s="573"/>
      <c r="D31" s="582"/>
      <c r="E31" s="582"/>
      <c r="F31" s="582"/>
      <c r="G31" s="573"/>
      <c r="H31" s="582"/>
      <c r="I31" s="573"/>
      <c r="J31" s="582"/>
      <c r="K31" s="573"/>
      <c r="L31" s="582"/>
      <c r="M31" s="582"/>
      <c r="N31" s="582"/>
      <c r="O31" s="582"/>
      <c r="P31" s="582"/>
      <c r="Q31" s="582"/>
      <c r="R31" s="582"/>
      <c r="S31" s="582"/>
      <c r="T31" s="582"/>
      <c r="U31" s="573">
        <f>MPP!A97</f>
        <v>1</v>
      </c>
      <c r="V31" s="582"/>
      <c r="W31" s="582"/>
      <c r="X31" s="585"/>
      <c r="Y31" s="585">
        <f t="shared" si="0"/>
        <v>1</v>
      </c>
    </row>
    <row r="32" spans="1:25" ht="12.75">
      <c r="A32" s="582" t="s">
        <v>1775</v>
      </c>
      <c r="B32" s="582"/>
      <c r="C32" s="573"/>
      <c r="D32" s="582"/>
      <c r="E32" s="582"/>
      <c r="F32" s="582"/>
      <c r="G32" s="573">
        <f>'EP'!A363</f>
        <v>1</v>
      </c>
      <c r="H32" s="582"/>
      <c r="I32" s="573"/>
      <c r="J32" s="582"/>
      <c r="K32" s="573"/>
      <c r="L32" s="582"/>
      <c r="M32" s="582"/>
      <c r="N32" s="582"/>
      <c r="O32" s="582"/>
      <c r="P32" s="582"/>
      <c r="Q32" s="582"/>
      <c r="R32" s="582"/>
      <c r="S32" s="582"/>
      <c r="T32" s="582"/>
      <c r="U32" s="582"/>
      <c r="V32" s="582"/>
      <c r="W32" s="582"/>
      <c r="X32" s="585"/>
      <c r="Y32" s="585">
        <f t="shared" si="0"/>
        <v>1</v>
      </c>
    </row>
    <row r="33" spans="1:25" ht="12.75">
      <c r="A33" s="582" t="s">
        <v>1776</v>
      </c>
      <c r="B33" s="582"/>
      <c r="C33" s="573"/>
      <c r="D33" s="582"/>
      <c r="E33" s="582"/>
      <c r="F33" s="582"/>
      <c r="G33" s="573"/>
      <c r="H33" s="582"/>
      <c r="I33" s="573"/>
      <c r="J33" s="582"/>
      <c r="K33" s="573"/>
      <c r="L33" s="582"/>
      <c r="M33" s="582"/>
      <c r="N33" s="582"/>
      <c r="O33" s="582"/>
      <c r="P33" s="582"/>
      <c r="Q33" s="582"/>
      <c r="R33" s="582"/>
      <c r="S33" s="582"/>
      <c r="T33" s="582"/>
      <c r="U33" s="582"/>
      <c r="V33" s="582"/>
      <c r="W33" s="582"/>
      <c r="X33" s="585"/>
      <c r="Y33" s="585"/>
    </row>
    <row r="34" spans="1:25" ht="12.75">
      <c r="A34" s="582" t="s">
        <v>2299</v>
      </c>
      <c r="B34" s="582"/>
      <c r="C34" s="573"/>
      <c r="D34" s="582"/>
      <c r="E34" s="582"/>
      <c r="F34" s="582"/>
      <c r="G34" s="573">
        <f>'EP'!A379</f>
        <v>10</v>
      </c>
      <c r="H34" s="582"/>
      <c r="I34" s="573">
        <f>SGIP!A219</f>
        <v>17</v>
      </c>
      <c r="J34" s="582"/>
      <c r="K34" s="573"/>
      <c r="L34" s="582"/>
      <c r="M34" s="582"/>
      <c r="N34" s="582"/>
      <c r="O34" s="582"/>
      <c r="P34" s="582"/>
      <c r="Q34" s="582"/>
      <c r="R34" s="582"/>
      <c r="S34" s="582"/>
      <c r="T34" s="582"/>
      <c r="U34" s="573">
        <f>MPP!A107</f>
        <v>5</v>
      </c>
      <c r="V34" s="573"/>
      <c r="W34" s="573">
        <f>CertAcc!A316</f>
        <v>82</v>
      </c>
      <c r="X34" s="585"/>
      <c r="Y34" s="585">
        <f>C34+E34+G34+I34+K34+M34+O34+Q34+S34+U34+W34</f>
        <v>114</v>
      </c>
    </row>
    <row r="35" spans="1:25" ht="38.25">
      <c r="A35" s="589" t="s">
        <v>1105</v>
      </c>
      <c r="B35" s="582"/>
      <c r="C35" s="573">
        <f>MPSA!A563</f>
        <v>1</v>
      </c>
      <c r="D35" s="582"/>
      <c r="E35" s="582"/>
      <c r="F35" s="582"/>
      <c r="G35" s="573">
        <f>'EP'!A389</f>
        <v>3</v>
      </c>
      <c r="H35" s="582"/>
      <c r="I35" s="573">
        <f>SGIP!A222</f>
        <v>1</v>
      </c>
      <c r="J35" s="582"/>
      <c r="K35" s="573"/>
      <c r="L35" s="582"/>
      <c r="M35" s="582"/>
      <c r="N35" s="582"/>
      <c r="O35" s="582"/>
      <c r="P35" s="582"/>
      <c r="Q35" s="582"/>
      <c r="R35" s="582"/>
      <c r="S35" s="582"/>
      <c r="T35" s="582"/>
      <c r="U35" s="573">
        <f>MPP!A89</f>
        <v>3</v>
      </c>
      <c r="V35" s="573"/>
      <c r="W35" s="573">
        <f>CertAcc!A342</f>
        <v>4</v>
      </c>
      <c r="X35" s="585"/>
      <c r="Y35" s="585">
        <f t="shared" si="0"/>
        <v>8</v>
      </c>
    </row>
    <row r="36" spans="1:25" ht="25.5">
      <c r="A36" s="589" t="s">
        <v>518</v>
      </c>
      <c r="B36" s="582"/>
      <c r="C36" s="573"/>
      <c r="D36" s="582"/>
      <c r="E36" s="582"/>
      <c r="F36" s="582"/>
      <c r="G36" s="573">
        <f>'EP'!A393</f>
        <v>2</v>
      </c>
      <c r="H36" s="582"/>
      <c r="I36" s="573"/>
      <c r="J36" s="582"/>
      <c r="K36" s="573"/>
      <c r="L36" s="582"/>
      <c r="M36" s="582"/>
      <c r="N36" s="582"/>
      <c r="O36" s="582"/>
      <c r="P36" s="582"/>
      <c r="Q36" s="582"/>
      <c r="R36" s="582"/>
      <c r="S36" s="582"/>
      <c r="T36" s="582"/>
      <c r="U36" s="573"/>
      <c r="V36" s="573"/>
      <c r="W36" s="573"/>
      <c r="X36" s="585"/>
      <c r="Y36" s="585"/>
    </row>
    <row r="37" spans="1:25" ht="25.5">
      <c r="A37" s="589" t="s">
        <v>1532</v>
      </c>
      <c r="B37" s="595"/>
      <c r="C37" s="851">
        <f>C23+C25+C26+C35</f>
        <v>34</v>
      </c>
      <c r="D37" s="595"/>
      <c r="E37" s="595"/>
      <c r="F37" s="595"/>
      <c r="G37" s="600">
        <f>G23+G25</f>
        <v>6</v>
      </c>
      <c r="H37" s="595"/>
      <c r="I37" s="851">
        <f>I23+I25+I26</f>
        <v>17</v>
      </c>
      <c r="J37" s="595"/>
      <c r="K37" s="851">
        <f>K23+K25+K26</f>
        <v>1</v>
      </c>
      <c r="L37" s="595"/>
      <c r="M37" s="595"/>
      <c r="N37" s="595"/>
      <c r="O37" s="595"/>
      <c r="P37" s="595"/>
      <c r="Q37" s="595"/>
      <c r="R37" s="595"/>
      <c r="S37" s="595"/>
      <c r="T37" s="595"/>
      <c r="U37" s="601">
        <f>U23+U25</f>
        <v>3</v>
      </c>
      <c r="V37" s="601"/>
      <c r="W37" s="601">
        <f>W23+W25</f>
        <v>73</v>
      </c>
      <c r="X37" s="595"/>
      <c r="Y37" s="592">
        <f>C37+E37+G37+I37+K37+M37+O37+Q37+S37+U37+W37</f>
        <v>134</v>
      </c>
    </row>
    <row r="38" ht="13.5" thickBot="1"/>
    <row r="39" spans="1:25" ht="13.5" thickTop="1">
      <c r="A39" s="1128" t="s">
        <v>1533</v>
      </c>
      <c r="B39" s="1126" t="s">
        <v>2557</v>
      </c>
      <c r="C39" s="1126"/>
      <c r="D39" s="1126" t="s">
        <v>2558</v>
      </c>
      <c r="E39" s="1141"/>
      <c r="F39" s="1126" t="s">
        <v>2559</v>
      </c>
      <c r="G39" s="1142"/>
      <c r="H39" s="1126" t="s">
        <v>2560</v>
      </c>
      <c r="I39" s="1126"/>
      <c r="J39" s="1140" t="s">
        <v>1647</v>
      </c>
      <c r="K39" s="1140"/>
      <c r="L39" s="1134" t="s">
        <v>1648</v>
      </c>
      <c r="M39" s="1134"/>
      <c r="N39" s="1134" t="s">
        <v>1968</v>
      </c>
      <c r="O39" s="1134"/>
      <c r="P39" s="1134" t="s">
        <v>1862</v>
      </c>
      <c r="Q39" s="1134"/>
      <c r="R39" s="1126" t="s">
        <v>2561</v>
      </c>
      <c r="S39" s="1126"/>
      <c r="T39" s="1126" t="s">
        <v>1583</v>
      </c>
      <c r="U39" s="1126"/>
      <c r="V39" s="602"/>
      <c r="W39" s="602"/>
      <c r="X39" s="1126" t="s">
        <v>154</v>
      </c>
      <c r="Y39" s="1126"/>
    </row>
    <row r="40" spans="1:25" ht="26.25" customHeight="1" thickBot="1">
      <c r="A40" s="1129"/>
      <c r="B40" s="603" t="s">
        <v>1163</v>
      </c>
      <c r="C40" s="603" t="s">
        <v>1164</v>
      </c>
      <c r="D40" s="603" t="s">
        <v>1163</v>
      </c>
      <c r="E40" s="603" t="s">
        <v>1164</v>
      </c>
      <c r="F40" s="603" t="s">
        <v>1163</v>
      </c>
      <c r="G40" s="603" t="s">
        <v>1164</v>
      </c>
      <c r="H40" s="603" t="s">
        <v>1163</v>
      </c>
      <c r="I40" s="603" t="s">
        <v>1164</v>
      </c>
      <c r="J40" s="603" t="s">
        <v>1163</v>
      </c>
      <c r="K40" s="603" t="s">
        <v>1164</v>
      </c>
      <c r="L40" s="603" t="s">
        <v>1163</v>
      </c>
      <c r="M40" s="603" t="s">
        <v>1164</v>
      </c>
      <c r="N40" s="603" t="s">
        <v>1163</v>
      </c>
      <c r="O40" s="603" t="s">
        <v>1164</v>
      </c>
      <c r="P40" s="603" t="s">
        <v>1163</v>
      </c>
      <c r="Q40" s="603" t="s">
        <v>1164</v>
      </c>
      <c r="R40" s="603" t="s">
        <v>1163</v>
      </c>
      <c r="S40" s="603" t="s">
        <v>1164</v>
      </c>
      <c r="T40" s="603" t="s">
        <v>1163</v>
      </c>
      <c r="U40" s="603" t="s">
        <v>1164</v>
      </c>
      <c r="V40" s="603"/>
      <c r="W40" s="603"/>
      <c r="X40" s="603" t="s">
        <v>1163</v>
      </c>
      <c r="Y40" s="603" t="s">
        <v>1164</v>
      </c>
    </row>
    <row r="41" spans="1:25" ht="13.5" thickTop="1">
      <c r="A41" s="604" t="s">
        <v>890</v>
      </c>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605"/>
    </row>
    <row r="42" spans="1:25" ht="12.75">
      <c r="A42" s="577" t="s">
        <v>1157</v>
      </c>
      <c r="B42" s="578"/>
      <c r="C42" s="578"/>
      <c r="D42" s="578"/>
      <c r="E42" s="578"/>
      <c r="F42" s="578"/>
      <c r="G42" s="578"/>
      <c r="H42" s="578"/>
      <c r="I42" s="578"/>
      <c r="J42" s="575"/>
      <c r="K42" s="575"/>
      <c r="L42" s="575"/>
      <c r="M42" s="575"/>
      <c r="N42" s="575"/>
      <c r="O42" s="575"/>
      <c r="P42" s="575"/>
      <c r="Q42" s="575"/>
      <c r="R42" s="578"/>
      <c r="S42" s="578"/>
      <c r="T42" s="578"/>
      <c r="U42" s="578"/>
      <c r="V42" s="578"/>
      <c r="W42" s="578"/>
      <c r="X42" s="578"/>
      <c r="Y42" s="585">
        <f aca="true" t="shared" si="1" ref="Y42:Y64">C42+E42+G42+I42+K42+M42+O42+Q42+S42+U42</f>
        <v>0</v>
      </c>
    </row>
    <row r="43" spans="1:25" ht="12.75">
      <c r="A43" s="581" t="s">
        <v>968</v>
      </c>
      <c r="B43" s="606"/>
      <c r="C43" s="606">
        <f>MPSA!H80+MPSA!H99+MPSA!H470</f>
        <v>74621.61961000001</v>
      </c>
      <c r="D43" s="599"/>
      <c r="E43" s="607">
        <f>FTAA!H17</f>
        <v>0</v>
      </c>
      <c r="F43" s="599"/>
      <c r="G43" s="606">
        <f>'EP'!H97+'EP'!H121</f>
        <v>216753.2546799999</v>
      </c>
      <c r="H43" s="606"/>
      <c r="I43" s="606">
        <f>SGIP!H25+SGIP!H34</f>
        <v>115.00730000000001</v>
      </c>
      <c r="J43" s="853"/>
      <c r="K43" s="853"/>
      <c r="L43" s="853"/>
      <c r="M43" s="853"/>
      <c r="N43" s="853"/>
      <c r="O43" s="853"/>
      <c r="P43" s="853"/>
      <c r="Q43" s="853"/>
      <c r="R43" s="599"/>
      <c r="S43" s="599"/>
      <c r="T43" s="599"/>
      <c r="U43" s="599"/>
      <c r="V43" s="599"/>
      <c r="W43" s="599"/>
      <c r="X43" s="599"/>
      <c r="Y43" s="608">
        <f t="shared" si="1"/>
        <v>291489.8815899999</v>
      </c>
    </row>
    <row r="44" spans="1:25" ht="12.75">
      <c r="A44" s="582" t="s">
        <v>2072</v>
      </c>
      <c r="B44" s="609"/>
      <c r="C44" s="852"/>
      <c r="D44" s="854"/>
      <c r="E44" s="854"/>
      <c r="F44" s="854"/>
      <c r="G44" s="854"/>
      <c r="H44" s="854"/>
      <c r="I44" s="854"/>
      <c r="J44" s="853"/>
      <c r="K44" s="853"/>
      <c r="L44" s="853"/>
      <c r="M44" s="853"/>
      <c r="N44" s="853"/>
      <c r="O44" s="853"/>
      <c r="P44" s="853"/>
      <c r="Q44" s="853"/>
      <c r="R44" s="854"/>
      <c r="S44" s="854"/>
      <c r="T44" s="854"/>
      <c r="U44" s="854"/>
      <c r="V44" s="854"/>
      <c r="W44" s="854"/>
      <c r="X44" s="854"/>
      <c r="Y44" s="608">
        <f t="shared" si="1"/>
        <v>0</v>
      </c>
    </row>
    <row r="45" spans="1:25" ht="12.75">
      <c r="A45" s="610" t="s">
        <v>2722</v>
      </c>
      <c r="B45" s="582"/>
      <c r="C45" s="606">
        <f>MPSA!H132+MPSA!H142+MPSA!H112</f>
        <v>29287.5043</v>
      </c>
      <c r="D45" s="599"/>
      <c r="E45" s="607">
        <f>FTAA!H49</f>
        <v>0</v>
      </c>
      <c r="F45" s="599"/>
      <c r="G45" s="606">
        <f>'EP'!H135+'EP'!H156+'EP'!H164</f>
        <v>20758.464</v>
      </c>
      <c r="H45" s="599"/>
      <c r="I45" s="606">
        <f>SGIP!H51+SGIP!H148</f>
        <v>58.0086</v>
      </c>
      <c r="J45" s="853"/>
      <c r="K45" s="853"/>
      <c r="L45" s="853"/>
      <c r="M45" s="853"/>
      <c r="N45" s="853"/>
      <c r="O45" s="853"/>
      <c r="P45" s="853"/>
      <c r="Q45" s="853"/>
      <c r="R45" s="599"/>
      <c r="S45" s="599"/>
      <c r="T45" s="599"/>
      <c r="U45" s="599"/>
      <c r="V45" s="599"/>
      <c r="W45" s="599"/>
      <c r="X45" s="599"/>
      <c r="Y45" s="608">
        <f t="shared" si="1"/>
        <v>50103.9769</v>
      </c>
    </row>
    <row r="46" spans="1:25" ht="12.75">
      <c r="A46" s="582" t="s">
        <v>60</v>
      </c>
      <c r="B46" s="582"/>
      <c r="C46" s="606">
        <f>MPSA!H418</f>
        <v>386524.737378</v>
      </c>
      <c r="D46" s="599"/>
      <c r="E46" s="855">
        <f>FTAA!H67</f>
        <v>0</v>
      </c>
      <c r="F46" s="599"/>
      <c r="G46" s="606">
        <f>'EP'!H296</f>
        <v>238833.41180000003</v>
      </c>
      <c r="H46" s="599"/>
      <c r="I46" s="606">
        <f>SGIP!H124</f>
        <v>550.81613</v>
      </c>
      <c r="J46" s="853"/>
      <c r="K46" s="853"/>
      <c r="L46" s="853"/>
      <c r="M46" s="853"/>
      <c r="N46" s="853"/>
      <c r="O46" s="853"/>
      <c r="P46" s="853"/>
      <c r="Q46" s="853"/>
      <c r="R46" s="599"/>
      <c r="S46" s="599"/>
      <c r="T46" s="599"/>
      <c r="U46" s="599"/>
      <c r="V46" s="599"/>
      <c r="W46" s="599"/>
      <c r="X46" s="599"/>
      <c r="Y46" s="608">
        <f t="shared" si="1"/>
        <v>625908.9653080001</v>
      </c>
    </row>
    <row r="47" spans="1:25" ht="12.75">
      <c r="A47" s="582" t="s">
        <v>61</v>
      </c>
      <c r="B47" s="582"/>
      <c r="C47" s="606">
        <f>MPSA!H422</f>
        <v>1259.4315000000001</v>
      </c>
      <c r="D47" s="599"/>
      <c r="E47" s="599"/>
      <c r="F47" s="599"/>
      <c r="G47" s="606">
        <f>'EP'!H145</f>
        <v>25415.9573</v>
      </c>
      <c r="H47" s="606"/>
      <c r="I47" s="606">
        <f>SGIP!H130</f>
        <v>7.2285</v>
      </c>
      <c r="J47" s="853"/>
      <c r="K47" s="853"/>
      <c r="L47" s="853"/>
      <c r="M47" s="853"/>
      <c r="N47" s="853"/>
      <c r="O47" s="853"/>
      <c r="P47" s="853"/>
      <c r="Q47" s="853"/>
      <c r="R47" s="599"/>
      <c r="S47" s="599"/>
      <c r="T47" s="599"/>
      <c r="U47" s="599"/>
      <c r="V47" s="599"/>
      <c r="W47" s="599"/>
      <c r="X47" s="599"/>
      <c r="Y47" s="608"/>
    </row>
    <row r="48" spans="1:25" ht="12.75">
      <c r="A48" s="582" t="s">
        <v>2262</v>
      </c>
      <c r="B48" s="582"/>
      <c r="C48" s="606">
        <f>MPSA!H456</f>
        <v>31575.301999999992</v>
      </c>
      <c r="D48" s="599"/>
      <c r="E48" s="607">
        <f>FTAA!H74</f>
        <v>80676</v>
      </c>
      <c r="F48" s="599"/>
      <c r="G48" s="606">
        <f>'EP'!H315</f>
        <v>38788.4792</v>
      </c>
      <c r="H48" s="599"/>
      <c r="I48" s="606">
        <f>SGIP!H141</f>
        <v>31.794600000000003</v>
      </c>
      <c r="J48" s="853"/>
      <c r="K48" s="853"/>
      <c r="L48" s="853"/>
      <c r="M48" s="853"/>
      <c r="N48" s="853"/>
      <c r="O48" s="853"/>
      <c r="P48" s="853"/>
      <c r="Q48" s="853"/>
      <c r="R48" s="599"/>
      <c r="S48" s="599"/>
      <c r="T48" s="599"/>
      <c r="U48" s="599"/>
      <c r="V48" s="599"/>
      <c r="W48" s="599"/>
      <c r="X48" s="599"/>
      <c r="Y48" s="608">
        <f t="shared" si="1"/>
        <v>151071.5758</v>
      </c>
    </row>
    <row r="49" spans="1:25" ht="38.25">
      <c r="A49" s="589" t="s">
        <v>280</v>
      </c>
      <c r="B49" s="582"/>
      <c r="C49" s="857"/>
      <c r="D49" s="599"/>
      <c r="E49" s="607"/>
      <c r="F49" s="599"/>
      <c r="G49" s="606">
        <f>'EP'!H332</f>
        <v>0</v>
      </c>
      <c r="H49" s="599"/>
      <c r="I49" s="599"/>
      <c r="J49" s="853"/>
      <c r="K49" s="853"/>
      <c r="L49" s="853"/>
      <c r="M49" s="853"/>
      <c r="N49" s="853"/>
      <c r="O49" s="853"/>
      <c r="P49" s="853"/>
      <c r="Q49" s="853"/>
      <c r="R49" s="599"/>
      <c r="S49" s="599"/>
      <c r="T49" s="599"/>
      <c r="U49" s="599"/>
      <c r="V49" s="599"/>
      <c r="W49" s="599"/>
      <c r="X49" s="599"/>
      <c r="Y49" s="608">
        <f t="shared" si="1"/>
        <v>0</v>
      </c>
    </row>
    <row r="50" spans="1:25" s="593" customFormat="1" ht="25.5">
      <c r="A50" s="589" t="s">
        <v>281</v>
      </c>
      <c r="B50" s="590"/>
      <c r="C50" s="611">
        <f>C43+C45+C47+C63</f>
        <v>105168.55541000002</v>
      </c>
      <c r="D50" s="856"/>
      <c r="E50" s="611">
        <f>E43+E45+E63</f>
        <v>0</v>
      </c>
      <c r="F50" s="856"/>
      <c r="G50" s="611">
        <f>G43+G45+G47+G63</f>
        <v>270026.21977999987</v>
      </c>
      <c r="H50" s="856"/>
      <c r="I50" s="611">
        <f>I43+I45+I63+I47</f>
        <v>193.19910000000002</v>
      </c>
      <c r="J50" s="856"/>
      <c r="K50" s="856"/>
      <c r="L50" s="856"/>
      <c r="M50" s="856"/>
      <c r="N50" s="856"/>
      <c r="O50" s="856"/>
      <c r="P50" s="856"/>
      <c r="Q50" s="856"/>
      <c r="R50" s="856"/>
      <c r="S50" s="596"/>
      <c r="T50" s="856"/>
      <c r="U50" s="596"/>
      <c r="V50" s="596"/>
      <c r="W50" s="596"/>
      <c r="X50" s="856"/>
      <c r="Y50" s="608">
        <f t="shared" si="1"/>
        <v>375387.9742899999</v>
      </c>
    </row>
    <row r="51" spans="1:25" ht="12.75">
      <c r="A51" s="594" t="s">
        <v>1211</v>
      </c>
      <c r="B51" s="584"/>
      <c r="C51" s="853"/>
      <c r="D51" s="853"/>
      <c r="E51" s="853"/>
      <c r="F51" s="853"/>
      <c r="G51" s="853"/>
      <c r="H51" s="853"/>
      <c r="I51" s="853"/>
      <c r="J51" s="853"/>
      <c r="K51" s="853"/>
      <c r="L51" s="853"/>
      <c r="M51" s="853"/>
      <c r="N51" s="853"/>
      <c r="O51" s="853"/>
      <c r="P51" s="853"/>
      <c r="Q51" s="853"/>
      <c r="R51" s="853"/>
      <c r="S51" s="853"/>
      <c r="T51" s="853"/>
      <c r="U51" s="853"/>
      <c r="V51" s="853"/>
      <c r="W51" s="853"/>
      <c r="X51" s="853"/>
      <c r="Y51" s="853"/>
    </row>
    <row r="52" spans="1:25" ht="12.75">
      <c r="A52" s="582" t="s">
        <v>1287</v>
      </c>
      <c r="B52" s="582"/>
      <c r="C52" s="611">
        <f>SUM(C53:C54)</f>
        <v>22229.7034</v>
      </c>
      <c r="D52" s="599"/>
      <c r="E52" s="599"/>
      <c r="F52" s="599"/>
      <c r="G52" s="611">
        <f>SUM(G53:G54)</f>
        <v>2834.2079</v>
      </c>
      <c r="H52" s="599"/>
      <c r="I52" s="611">
        <f>SUM(I53:I54)</f>
        <v>170.79520000000002</v>
      </c>
      <c r="J52" s="599"/>
      <c r="K52" s="611">
        <f>SUM(K53:K54)</f>
        <v>90.4812</v>
      </c>
      <c r="L52" s="599"/>
      <c r="M52" s="599"/>
      <c r="N52" s="599"/>
      <c r="O52" s="599"/>
      <c r="P52" s="599"/>
      <c r="Q52" s="599"/>
      <c r="R52" s="599"/>
      <c r="S52" s="599"/>
      <c r="T52" s="599"/>
      <c r="U52" s="599"/>
      <c r="V52" s="599"/>
      <c r="W52" s="599"/>
      <c r="X52" s="599"/>
      <c r="Y52" s="608">
        <f t="shared" si="1"/>
        <v>25325.1877</v>
      </c>
    </row>
    <row r="53" spans="1:25" ht="12.75">
      <c r="A53" s="589" t="s">
        <v>624</v>
      </c>
      <c r="B53" s="582"/>
      <c r="C53" s="606">
        <f>MPSA!H485</f>
        <v>2013.7558</v>
      </c>
      <c r="D53" s="599"/>
      <c r="E53" s="599"/>
      <c r="F53" s="599"/>
      <c r="G53" s="606">
        <f>'EP'!J340</f>
        <v>0</v>
      </c>
      <c r="H53" s="599"/>
      <c r="I53" s="606">
        <f>SGIP!H166</f>
        <v>0</v>
      </c>
      <c r="J53" s="599"/>
      <c r="K53" s="599"/>
      <c r="L53" s="599"/>
      <c r="M53" s="599"/>
      <c r="N53" s="599"/>
      <c r="O53" s="599"/>
      <c r="P53" s="599"/>
      <c r="Q53" s="599"/>
      <c r="R53" s="599"/>
      <c r="S53" s="599"/>
      <c r="T53" s="599"/>
      <c r="U53" s="599"/>
      <c r="V53" s="599"/>
      <c r="W53" s="599"/>
      <c r="X53" s="599"/>
      <c r="Y53" s="608">
        <f t="shared" si="1"/>
        <v>2013.7558</v>
      </c>
    </row>
    <row r="54" spans="1:25" ht="12.75">
      <c r="A54" s="582" t="s">
        <v>625</v>
      </c>
      <c r="B54" s="582"/>
      <c r="C54" s="606">
        <f>MPSA!H523</f>
        <v>20215.9476</v>
      </c>
      <c r="D54" s="599"/>
      <c r="E54" s="599"/>
      <c r="F54" s="599"/>
      <c r="G54" s="606">
        <f>'EP'!H349</f>
        <v>2834.2079</v>
      </c>
      <c r="H54" s="599"/>
      <c r="I54" s="606">
        <f>SGIP!H187</f>
        <v>170.79520000000002</v>
      </c>
      <c r="J54" s="599"/>
      <c r="K54" s="610">
        <v>90.4812</v>
      </c>
      <c r="L54" s="599"/>
      <c r="M54" s="599"/>
      <c r="N54" s="599"/>
      <c r="O54" s="599"/>
      <c r="P54" s="599"/>
      <c r="Q54" s="599"/>
      <c r="R54" s="599"/>
      <c r="S54" s="599"/>
      <c r="T54" s="599"/>
      <c r="U54" s="599"/>
      <c r="V54" s="599"/>
      <c r="W54" s="599"/>
      <c r="X54" s="599"/>
      <c r="Y54" s="608">
        <f t="shared" si="1"/>
        <v>23311.4319</v>
      </c>
    </row>
    <row r="55" spans="1:25" ht="12.75">
      <c r="A55" s="582" t="s">
        <v>1288</v>
      </c>
      <c r="B55" s="582"/>
      <c r="C55" s="611">
        <f>SUM(C56:C58)</f>
        <v>11190.99059</v>
      </c>
      <c r="D55" s="599"/>
      <c r="E55" s="599"/>
      <c r="F55" s="599"/>
      <c r="G55" s="599"/>
      <c r="H55" s="599"/>
      <c r="I55" s="599"/>
      <c r="J55" s="599"/>
      <c r="K55" s="599"/>
      <c r="L55" s="599"/>
      <c r="M55" s="599"/>
      <c r="N55" s="599"/>
      <c r="O55" s="599"/>
      <c r="P55" s="599"/>
      <c r="Q55" s="599"/>
      <c r="R55" s="599"/>
      <c r="S55" s="599"/>
      <c r="T55" s="599"/>
      <c r="U55" s="599"/>
      <c r="V55" s="599"/>
      <c r="W55" s="599"/>
      <c r="X55" s="599"/>
      <c r="Y55" s="608">
        <f t="shared" si="1"/>
        <v>11190.99059</v>
      </c>
    </row>
    <row r="56" spans="1:25" ht="25.5">
      <c r="A56" s="589" t="s">
        <v>2151</v>
      </c>
      <c r="B56" s="582"/>
      <c r="C56" s="606">
        <f>MPSA!H532</f>
        <v>1549.5</v>
      </c>
      <c r="D56" s="599"/>
      <c r="E56" s="599"/>
      <c r="F56" s="599"/>
      <c r="G56" s="599"/>
      <c r="H56" s="599"/>
      <c r="I56" s="599"/>
      <c r="J56" s="599"/>
      <c r="K56" s="599"/>
      <c r="L56" s="599"/>
      <c r="M56" s="599"/>
      <c r="N56" s="599"/>
      <c r="O56" s="599"/>
      <c r="P56" s="599"/>
      <c r="Q56" s="599"/>
      <c r="R56" s="599"/>
      <c r="S56" s="599"/>
      <c r="T56" s="599"/>
      <c r="U56" s="599"/>
      <c r="V56" s="599"/>
      <c r="W56" s="599"/>
      <c r="X56" s="599"/>
      <c r="Y56" s="608">
        <f t="shared" si="1"/>
        <v>1549.5</v>
      </c>
    </row>
    <row r="57" spans="1:25" ht="12.75">
      <c r="A57" s="582" t="s">
        <v>1479</v>
      </c>
      <c r="B57" s="582"/>
      <c r="C57" s="606">
        <f>MPSA!H546</f>
        <v>9641.49059</v>
      </c>
      <c r="D57" s="599"/>
      <c r="E57" s="599"/>
      <c r="F57" s="599"/>
      <c r="G57" s="599"/>
      <c r="H57" s="599"/>
      <c r="I57" s="606">
        <f>SGIP!H196</f>
        <v>12.0772</v>
      </c>
      <c r="J57" s="599"/>
      <c r="K57" s="599"/>
      <c r="L57" s="599"/>
      <c r="M57" s="599"/>
      <c r="N57" s="599"/>
      <c r="O57" s="599"/>
      <c r="P57" s="599"/>
      <c r="Q57" s="599"/>
      <c r="R57" s="599"/>
      <c r="S57" s="599"/>
      <c r="T57" s="599"/>
      <c r="U57" s="599"/>
      <c r="V57" s="599"/>
      <c r="W57" s="599"/>
      <c r="X57" s="599"/>
      <c r="Y57" s="608">
        <f t="shared" si="1"/>
        <v>9653.56779</v>
      </c>
    </row>
    <row r="58" spans="1:25" ht="12.75">
      <c r="A58" s="582" t="s">
        <v>1119</v>
      </c>
      <c r="B58" s="582"/>
      <c r="C58" s="606">
        <f>MPSA!H551</f>
        <v>0</v>
      </c>
      <c r="D58" s="599"/>
      <c r="E58" s="599"/>
      <c r="F58" s="599"/>
      <c r="G58" s="599"/>
      <c r="H58" s="599"/>
      <c r="I58" s="606"/>
      <c r="J58" s="599"/>
      <c r="K58" s="599"/>
      <c r="L58" s="599"/>
      <c r="M58" s="599"/>
      <c r="N58" s="599"/>
      <c r="O58" s="599"/>
      <c r="P58" s="599"/>
      <c r="Q58" s="599"/>
      <c r="R58" s="599"/>
      <c r="S58" s="599"/>
      <c r="T58" s="599"/>
      <c r="U58" s="599"/>
      <c r="V58" s="599"/>
      <c r="W58" s="599"/>
      <c r="X58" s="599"/>
      <c r="Y58" s="608"/>
    </row>
    <row r="59" spans="1:25" ht="12.75">
      <c r="A59" s="582" t="s">
        <v>2152</v>
      </c>
      <c r="B59" s="582"/>
      <c r="C59" s="599"/>
      <c r="D59" s="599"/>
      <c r="E59" s="599"/>
      <c r="F59" s="599"/>
      <c r="G59" s="599"/>
      <c r="H59" s="599"/>
      <c r="I59" s="599"/>
      <c r="J59" s="599"/>
      <c r="K59" s="599"/>
      <c r="L59" s="599"/>
      <c r="M59" s="599"/>
      <c r="N59" s="599"/>
      <c r="O59" s="599"/>
      <c r="P59" s="599"/>
      <c r="Q59" s="599"/>
      <c r="R59" s="599"/>
      <c r="S59" s="599"/>
      <c r="T59" s="599"/>
      <c r="U59" s="599"/>
      <c r="V59" s="599"/>
      <c r="W59" s="599"/>
      <c r="X59" s="599"/>
      <c r="Y59" s="608">
        <f t="shared" si="1"/>
        <v>0</v>
      </c>
    </row>
    <row r="60" spans="1:25" ht="12.75">
      <c r="A60" s="582" t="s">
        <v>1775</v>
      </c>
      <c r="B60" s="582"/>
      <c r="C60" s="599"/>
      <c r="D60" s="599"/>
      <c r="E60" s="599"/>
      <c r="F60" s="599"/>
      <c r="G60" s="606">
        <f>'EP'!H363</f>
        <v>4787.2353</v>
      </c>
      <c r="H60" s="599"/>
      <c r="I60" s="599"/>
      <c r="J60" s="599"/>
      <c r="K60" s="599"/>
      <c r="L60" s="599"/>
      <c r="M60" s="599"/>
      <c r="N60" s="599"/>
      <c r="O60" s="599"/>
      <c r="P60" s="599"/>
      <c r="Q60" s="599"/>
      <c r="R60" s="599"/>
      <c r="S60" s="599"/>
      <c r="T60" s="599"/>
      <c r="U60" s="599"/>
      <c r="V60" s="599"/>
      <c r="W60" s="599"/>
      <c r="X60" s="599"/>
      <c r="Y60" s="608">
        <f t="shared" si="1"/>
        <v>4787.2353</v>
      </c>
    </row>
    <row r="61" spans="1:25" ht="12.75">
      <c r="A61" s="582" t="s">
        <v>1776</v>
      </c>
      <c r="B61" s="582"/>
      <c r="C61" s="599"/>
      <c r="D61" s="599"/>
      <c r="E61" s="599"/>
      <c r="F61" s="599"/>
      <c r="G61" s="599"/>
      <c r="H61" s="599"/>
      <c r="I61" s="599"/>
      <c r="J61" s="599"/>
      <c r="K61" s="599"/>
      <c r="L61" s="599"/>
      <c r="M61" s="599"/>
      <c r="N61" s="599"/>
      <c r="O61" s="599"/>
      <c r="P61" s="599"/>
      <c r="Q61" s="599"/>
      <c r="R61" s="599"/>
      <c r="S61" s="599"/>
      <c r="T61" s="599"/>
      <c r="U61" s="599"/>
      <c r="V61" s="599"/>
      <c r="W61" s="599"/>
      <c r="X61" s="599"/>
      <c r="Y61" s="608">
        <f t="shared" si="1"/>
        <v>0</v>
      </c>
    </row>
    <row r="62" spans="1:25" ht="12.75">
      <c r="A62" s="582" t="s">
        <v>2299</v>
      </c>
      <c r="B62" s="582"/>
      <c r="C62" s="599"/>
      <c r="D62" s="599"/>
      <c r="E62" s="599"/>
      <c r="F62" s="599"/>
      <c r="G62" s="606">
        <f>'EP'!H380</f>
        <v>15581.8339</v>
      </c>
      <c r="H62" s="599"/>
      <c r="I62" s="606">
        <f>SGIP!H220</f>
        <v>168.3774</v>
      </c>
      <c r="J62" s="599"/>
      <c r="K62" s="599"/>
      <c r="L62" s="599"/>
      <c r="M62" s="599"/>
      <c r="N62" s="599"/>
      <c r="O62" s="599"/>
      <c r="P62" s="599"/>
      <c r="Q62" s="599"/>
      <c r="R62" s="599"/>
      <c r="S62" s="599"/>
      <c r="T62" s="599"/>
      <c r="U62" s="599"/>
      <c r="V62" s="599"/>
      <c r="W62" s="599"/>
      <c r="X62" s="599"/>
      <c r="Y62" s="608">
        <f t="shared" si="1"/>
        <v>15750.211299999999</v>
      </c>
    </row>
    <row r="63" spans="1:25" ht="38.25">
      <c r="A63" s="589" t="s">
        <v>1105</v>
      </c>
      <c r="B63" s="582"/>
      <c r="C63" s="599"/>
      <c r="D63" s="599"/>
      <c r="E63" s="599"/>
      <c r="F63" s="599"/>
      <c r="G63" s="606">
        <f>'EP'!H390</f>
        <v>7098.5437999999995</v>
      </c>
      <c r="H63" s="599"/>
      <c r="I63" s="606">
        <f>SGIP!H224</f>
        <v>12.954699999999999</v>
      </c>
      <c r="J63" s="599"/>
      <c r="K63" s="599"/>
      <c r="L63" s="599"/>
      <c r="M63" s="599"/>
      <c r="N63" s="599"/>
      <c r="O63" s="599"/>
      <c r="P63" s="599"/>
      <c r="Q63" s="599"/>
      <c r="R63" s="599"/>
      <c r="S63" s="599"/>
      <c r="T63" s="599"/>
      <c r="U63" s="599"/>
      <c r="V63" s="599"/>
      <c r="W63" s="599"/>
      <c r="X63" s="599"/>
      <c r="Y63" s="608">
        <f t="shared" si="1"/>
        <v>7111.4985</v>
      </c>
    </row>
    <row r="64" spans="1:25" ht="25.5">
      <c r="A64" s="589" t="s">
        <v>1289</v>
      </c>
      <c r="B64" s="595"/>
      <c r="C64" s="611">
        <f>C54+C56+C57</f>
        <v>31406.93819</v>
      </c>
      <c r="D64" s="595"/>
      <c r="E64" s="611">
        <f>E54+E56+E57</f>
        <v>0</v>
      </c>
      <c r="F64" s="595"/>
      <c r="G64" s="611">
        <f>G54+G56+G57</f>
        <v>2834.2079</v>
      </c>
      <c r="H64" s="595"/>
      <c r="I64" s="611">
        <f>I54+I56+I57</f>
        <v>182.87240000000003</v>
      </c>
      <c r="J64" s="595"/>
      <c r="K64" s="611">
        <f>K54+K56+K57</f>
        <v>90.4812</v>
      </c>
      <c r="L64" s="595"/>
      <c r="M64" s="611">
        <f>M54+M56+M57</f>
        <v>0</v>
      </c>
      <c r="N64" s="595"/>
      <c r="O64" s="611">
        <f>O54+O56+O57</f>
        <v>0</v>
      </c>
      <c r="P64" s="595"/>
      <c r="Q64" s="611">
        <f>Q54+Q56+Q57</f>
        <v>0</v>
      </c>
      <c r="R64" s="595"/>
      <c r="S64" s="611">
        <f>S54+S56+S57</f>
        <v>0</v>
      </c>
      <c r="T64" s="595"/>
      <c r="U64" s="611"/>
      <c r="V64" s="611"/>
      <c r="W64" s="611"/>
      <c r="X64" s="595"/>
      <c r="Y64" s="612">
        <f t="shared" si="1"/>
        <v>34514.499690000004</v>
      </c>
    </row>
    <row r="67" ht="12.75">
      <c r="A67" s="105" t="s">
        <v>738</v>
      </c>
    </row>
    <row r="68" ht="12.75">
      <c r="A68" s="106" t="s">
        <v>1195</v>
      </c>
    </row>
    <row r="69" ht="12.75">
      <c r="A69" s="106" t="s">
        <v>282</v>
      </c>
    </row>
  </sheetData>
  <sheetProtection/>
  <mergeCells count="49">
    <mergeCell ref="B9:B10"/>
    <mergeCell ref="C9:C10"/>
    <mergeCell ref="D9:D10"/>
    <mergeCell ref="E9:E10"/>
    <mergeCell ref="T8:U8"/>
    <mergeCell ref="X9:X10"/>
    <mergeCell ref="R8:S8"/>
    <mergeCell ref="P8:Q8"/>
    <mergeCell ref="Q9:Q10"/>
    <mergeCell ref="V8:W8"/>
    <mergeCell ref="Y9:Y10"/>
    <mergeCell ref="K9:K10"/>
    <mergeCell ref="R9:R10"/>
    <mergeCell ref="P9:P10"/>
    <mergeCell ref="N9:N10"/>
    <mergeCell ref="L9:L10"/>
    <mergeCell ref="M9:M10"/>
    <mergeCell ref="V9:V10"/>
    <mergeCell ref="W9:W10"/>
    <mergeCell ref="B39:C39"/>
    <mergeCell ref="D39:E39"/>
    <mergeCell ref="F39:G39"/>
    <mergeCell ref="H39:I39"/>
    <mergeCell ref="T39:U39"/>
    <mergeCell ref="U9:U10"/>
    <mergeCell ref="S9:S10"/>
    <mergeCell ref="T9:T10"/>
    <mergeCell ref="R39:S39"/>
    <mergeCell ref="I9:I10"/>
    <mergeCell ref="D8:E8"/>
    <mergeCell ref="F8:G8"/>
    <mergeCell ref="P39:Q39"/>
    <mergeCell ref="J39:K39"/>
    <mergeCell ref="F9:F10"/>
    <mergeCell ref="H8:I8"/>
    <mergeCell ref="J8:K8"/>
    <mergeCell ref="G9:G10"/>
    <mergeCell ref="J9:J10"/>
    <mergeCell ref="H9:H10"/>
    <mergeCell ref="X39:Y39"/>
    <mergeCell ref="X8:Y8"/>
    <mergeCell ref="A39:A40"/>
    <mergeCell ref="L8:M8"/>
    <mergeCell ref="N8:O8"/>
    <mergeCell ref="O9:O10"/>
    <mergeCell ref="L39:M39"/>
    <mergeCell ref="N39:O39"/>
    <mergeCell ref="A8:A10"/>
    <mergeCell ref="B8:C8"/>
  </mergeCells>
  <printOptions horizontalCentered="1"/>
  <pageMargins left="0.03937007874015748" right="0.03937007874015748" top="0.7480314960629921" bottom="0.7480314960629921" header="0.31496062992125984" footer="0.31496062992125984"/>
  <pageSetup fitToHeight="1" fitToWidth="1" horizontalDpi="300" verticalDpi="300" orientation="landscape" paperSize="119" scale="43" r:id="rId1"/>
  <headerFooter alignWithMargins="0">
    <oddFooter>&amp;L&amp;9COPYRIGHT
ALL RIGHTS RESERVED
MINES AND GEOSCIENCES BUREAU
(2016)&amp;CPage &amp;P of  &amp;N</oddFooter>
  </headerFooter>
  <rowBreaks count="2" manualBreakCount="2">
    <brk id="23" max="255" man="1"/>
    <brk id="38" max="255" man="1"/>
  </rowBreaks>
  <colBreaks count="1" manualBreakCount="1">
    <brk id="22" max="65535" man="1"/>
  </colBreaks>
</worksheet>
</file>

<file path=xl/worksheets/sheet3.xml><?xml version="1.0" encoding="utf-8"?>
<worksheet xmlns="http://schemas.openxmlformats.org/spreadsheetml/2006/main" xmlns:r="http://schemas.openxmlformats.org/officeDocument/2006/relationships">
  <dimension ref="A1:S32"/>
  <sheetViews>
    <sheetView zoomScalePageLayoutView="0" workbookViewId="0" topLeftCell="A1">
      <pane xSplit="1" ySplit="9" topLeftCell="B10" activePane="bottomRight" state="frozen"/>
      <selection pane="topLeft" activeCell="A1" sqref="A1"/>
      <selection pane="topRight" activeCell="B1" sqref="B1"/>
      <selection pane="bottomLeft" activeCell="A7" sqref="A7"/>
      <selection pane="bottomRight" activeCell="K20" sqref="K20"/>
    </sheetView>
  </sheetViews>
  <sheetFormatPr defaultColWidth="9.140625" defaultRowHeight="12.75"/>
  <cols>
    <col min="1" max="1" width="74.140625" style="0" customWidth="1"/>
    <col min="2" max="16" width="6.7109375" style="0" customWidth="1"/>
    <col min="17" max="17" width="8.140625" style="0" customWidth="1"/>
  </cols>
  <sheetData>
    <row r="1" spans="1:17" ht="12.75">
      <c r="A1" s="1147" t="str">
        <f>Summary!A1</f>
        <v>Republic of the Philippines</v>
      </c>
      <c r="B1" s="1147"/>
      <c r="C1" s="1147"/>
      <c r="D1" s="1147"/>
      <c r="E1" s="1147"/>
      <c r="F1" s="1147"/>
      <c r="G1" s="1147"/>
      <c r="H1" s="1147"/>
      <c r="I1" s="1147"/>
      <c r="J1" s="1147"/>
      <c r="K1" s="1147"/>
      <c r="L1" s="1147"/>
      <c r="M1" s="1147"/>
      <c r="N1" s="1147"/>
      <c r="O1" s="1147"/>
      <c r="P1" s="1147"/>
      <c r="Q1" s="1147"/>
    </row>
    <row r="2" spans="1:17" ht="12.75">
      <c r="A2" s="1147" t="str">
        <f>Summary!A2</f>
        <v>Department of Environment and Natural Resources</v>
      </c>
      <c r="B2" s="1147"/>
      <c r="C2" s="1147"/>
      <c r="D2" s="1147"/>
      <c r="E2" s="1147"/>
      <c r="F2" s="1147"/>
      <c r="G2" s="1147"/>
      <c r="H2" s="1147"/>
      <c r="I2" s="1147"/>
      <c r="J2" s="1147"/>
      <c r="K2" s="1147"/>
      <c r="L2" s="1147"/>
      <c r="M2" s="1147"/>
      <c r="N2" s="1147"/>
      <c r="O2" s="1147"/>
      <c r="P2" s="1147"/>
      <c r="Q2" s="1147"/>
    </row>
    <row r="3" spans="1:17" ht="12.75">
      <c r="A3" s="1148" t="str">
        <f>Summary!A3</f>
        <v>MINES AND GEOSCIENCES BUREAU REGIONAL OFFICE NO. VII</v>
      </c>
      <c r="B3" s="1148"/>
      <c r="C3" s="1148"/>
      <c r="D3" s="1148"/>
      <c r="E3" s="1148"/>
      <c r="F3" s="1148"/>
      <c r="G3" s="1148"/>
      <c r="H3" s="1148"/>
      <c r="I3" s="1148"/>
      <c r="J3" s="1148"/>
      <c r="K3" s="1148"/>
      <c r="L3" s="1148"/>
      <c r="M3" s="1148"/>
      <c r="N3" s="1148"/>
      <c r="O3" s="1148"/>
      <c r="P3" s="1148"/>
      <c r="Q3" s="1148"/>
    </row>
    <row r="4" spans="1:17" ht="12.75">
      <c r="A4" s="1149" t="s">
        <v>1501</v>
      </c>
      <c r="B4" s="1149"/>
      <c r="C4" s="1149"/>
      <c r="D4" s="1149"/>
      <c r="E4" s="1149"/>
      <c r="F4" s="1149"/>
      <c r="G4" s="1149"/>
      <c r="H4" s="1149"/>
      <c r="I4" s="1149"/>
      <c r="J4" s="1149"/>
      <c r="K4" s="1149"/>
      <c r="L4" s="1149"/>
      <c r="M4" s="1149"/>
      <c r="N4" s="1149"/>
      <c r="O4" s="1149"/>
      <c r="P4" s="1149"/>
      <c r="Q4" s="1149"/>
    </row>
    <row r="5" spans="1:17" ht="12.75">
      <c r="A5" s="1150" t="str">
        <f>Summary!A5</f>
        <v>FOR THE MONTH OF NOVEMBER 2021</v>
      </c>
      <c r="B5" s="1150"/>
      <c r="C5" s="1150"/>
      <c r="D5" s="1150"/>
      <c r="E5" s="1150"/>
      <c r="F5" s="1150"/>
      <c r="G5" s="1150"/>
      <c r="H5" s="1150"/>
      <c r="I5" s="1150"/>
      <c r="J5" s="1150"/>
      <c r="K5" s="1150"/>
      <c r="L5" s="1150"/>
      <c r="M5" s="1150"/>
      <c r="N5" s="1150"/>
      <c r="O5" s="1150"/>
      <c r="P5" s="1150"/>
      <c r="Q5" s="1150"/>
    </row>
    <row r="6" spans="1:17" ht="12.75">
      <c r="A6" s="1151" t="s">
        <v>1791</v>
      </c>
      <c r="B6" s="1151"/>
      <c r="C6" s="1151"/>
      <c r="D6" s="1151"/>
      <c r="E6" s="1151"/>
      <c r="F6" s="1151"/>
      <c r="G6" s="1151"/>
      <c r="H6" s="1151"/>
      <c r="I6" s="1151"/>
      <c r="J6" s="1151"/>
      <c r="K6" s="1151"/>
      <c r="L6" s="1151"/>
      <c r="M6" s="1151"/>
      <c r="N6" s="1151"/>
      <c r="O6" s="1151"/>
      <c r="P6" s="1151"/>
      <c r="Q6" s="1151"/>
    </row>
    <row r="7" spans="1:17" ht="13.5" thickBot="1">
      <c r="A7" s="752"/>
      <c r="B7" s="752"/>
      <c r="C7" s="752"/>
      <c r="D7" s="752"/>
      <c r="E7" s="752"/>
      <c r="F7" s="752"/>
      <c r="G7" s="752"/>
      <c r="H7" s="752"/>
      <c r="I7" s="752"/>
      <c r="J7" s="752"/>
      <c r="K7" s="752"/>
      <c r="L7" s="752"/>
      <c r="M7" s="752"/>
      <c r="N7" s="752"/>
      <c r="O7" s="752"/>
      <c r="P7" s="752"/>
      <c r="Q7" s="752"/>
    </row>
    <row r="8" spans="1:17" ht="24.75" customHeight="1">
      <c r="A8" s="1144" t="s">
        <v>2440</v>
      </c>
      <c r="B8" s="17" t="s">
        <v>2557</v>
      </c>
      <c r="C8" s="17"/>
      <c r="D8" s="17" t="s">
        <v>2558</v>
      </c>
      <c r="E8" s="17"/>
      <c r="F8" s="17" t="s">
        <v>2559</v>
      </c>
      <c r="G8" s="17"/>
      <c r="H8" s="17" t="s">
        <v>2560</v>
      </c>
      <c r="I8" s="17"/>
      <c r="J8" s="17" t="s">
        <v>2561</v>
      </c>
      <c r="K8" s="17"/>
      <c r="L8" s="1146" t="s">
        <v>1583</v>
      </c>
      <c r="M8" s="1146"/>
      <c r="N8" s="1146" t="s">
        <v>2513</v>
      </c>
      <c r="O8" s="1146"/>
      <c r="P8" s="17" t="s">
        <v>154</v>
      </c>
      <c r="Q8" s="18"/>
    </row>
    <row r="9" spans="1:17" ht="24.75" customHeight="1">
      <c r="A9" s="1145"/>
      <c r="B9" s="85" t="s">
        <v>7</v>
      </c>
      <c r="C9" s="85" t="s">
        <v>16</v>
      </c>
      <c r="D9" s="85" t="s">
        <v>7</v>
      </c>
      <c r="E9" s="85" t="s">
        <v>17</v>
      </c>
      <c r="F9" s="85" t="s">
        <v>7</v>
      </c>
      <c r="G9" s="85" t="s">
        <v>16</v>
      </c>
      <c r="H9" s="85" t="s">
        <v>7</v>
      </c>
      <c r="I9" s="85" t="s">
        <v>16</v>
      </c>
      <c r="J9" s="85" t="s">
        <v>7</v>
      </c>
      <c r="K9" s="85" t="s">
        <v>16</v>
      </c>
      <c r="L9" s="85" t="s">
        <v>7</v>
      </c>
      <c r="M9" s="85" t="s">
        <v>16</v>
      </c>
      <c r="N9" s="85" t="s">
        <v>7</v>
      </c>
      <c r="O9" s="85" t="s">
        <v>16</v>
      </c>
      <c r="P9" s="85" t="s">
        <v>7</v>
      </c>
      <c r="Q9" s="98" t="s">
        <v>16</v>
      </c>
    </row>
    <row r="10" spans="1:17" ht="20.25" customHeight="1">
      <c r="A10" s="99" t="s">
        <v>2323</v>
      </c>
      <c r="B10" s="100"/>
      <c r="C10" s="100"/>
      <c r="D10" s="100"/>
      <c r="E10" s="100"/>
      <c r="F10" s="100"/>
      <c r="G10" s="100">
        <f>'EP'!R$98</f>
        <v>37</v>
      </c>
      <c r="H10" s="100"/>
      <c r="I10" s="100">
        <f>SGIP!R25</f>
        <v>4</v>
      </c>
      <c r="J10" s="100"/>
      <c r="K10" s="100"/>
      <c r="L10" s="100"/>
      <c r="M10" s="100">
        <f>MPP!R19</f>
        <v>3</v>
      </c>
      <c r="N10" s="100"/>
      <c r="O10" s="100">
        <f>CertAcc!A118</f>
        <v>67</v>
      </c>
      <c r="P10" s="100"/>
      <c r="Q10" s="101">
        <f>C10+E10+G10+I10+K10+M10</f>
        <v>44</v>
      </c>
    </row>
    <row r="11" spans="1:17" ht="20.25" customHeight="1">
      <c r="A11" s="99" t="s">
        <v>2100</v>
      </c>
      <c r="B11" s="100"/>
      <c r="C11" s="100"/>
      <c r="D11" s="100"/>
      <c r="E11" s="100"/>
      <c r="F11" s="100"/>
      <c r="G11" s="100">
        <f>'EP'!S$98</f>
        <v>8</v>
      </c>
      <c r="H11" s="100"/>
      <c r="I11" s="100">
        <f>SGIP!S25</f>
        <v>1</v>
      </c>
      <c r="J11" s="100"/>
      <c r="K11" s="100"/>
      <c r="L11" s="276"/>
      <c r="M11" s="276"/>
      <c r="N11" s="276"/>
      <c r="O11" s="276"/>
      <c r="P11" s="100"/>
      <c r="Q11" s="101">
        <f aca="true" t="shared" si="0" ref="Q11:Q28">C11+E11+G11+I11+K11+M11</f>
        <v>9</v>
      </c>
    </row>
    <row r="12" spans="1:17" ht="20.25" customHeight="1">
      <c r="A12" s="99" t="s">
        <v>1634</v>
      </c>
      <c r="B12" s="100"/>
      <c r="C12" s="100"/>
      <c r="D12" s="100"/>
      <c r="E12" s="100"/>
      <c r="F12" s="100"/>
      <c r="G12" s="100">
        <f>'EP'!T$98</f>
        <v>4</v>
      </c>
      <c r="H12" s="100"/>
      <c r="I12" s="100">
        <f>SGIP!T25</f>
        <v>0</v>
      </c>
      <c r="J12" s="100"/>
      <c r="K12" s="100"/>
      <c r="L12" s="276"/>
      <c r="M12" s="276"/>
      <c r="N12" s="276"/>
      <c r="O12" s="276"/>
      <c r="P12" s="100"/>
      <c r="Q12" s="101">
        <f t="shared" si="0"/>
        <v>4</v>
      </c>
    </row>
    <row r="13" spans="1:17" ht="20.25" customHeight="1">
      <c r="A13" s="99" t="s">
        <v>266</v>
      </c>
      <c r="B13" s="100"/>
      <c r="C13" s="100"/>
      <c r="D13" s="100"/>
      <c r="E13" s="100"/>
      <c r="F13" s="100"/>
      <c r="G13" s="100">
        <f>'EP'!U$98</f>
        <v>1</v>
      </c>
      <c r="H13" s="100"/>
      <c r="I13" s="100">
        <f>SGIP!U25</f>
        <v>3</v>
      </c>
      <c r="J13" s="100"/>
      <c r="K13" s="100"/>
      <c r="L13" s="276"/>
      <c r="M13" s="276"/>
      <c r="N13" s="276"/>
      <c r="O13" s="276"/>
      <c r="P13" s="100"/>
      <c r="Q13" s="101">
        <f t="shared" si="0"/>
        <v>4</v>
      </c>
    </row>
    <row r="14" spans="1:17" ht="20.25" customHeight="1">
      <c r="A14" s="99" t="s">
        <v>884</v>
      </c>
      <c r="B14" s="100"/>
      <c r="C14" s="100"/>
      <c r="D14" s="100"/>
      <c r="E14" s="100"/>
      <c r="F14" s="100"/>
      <c r="G14" s="100">
        <f>'EP'!V$98</f>
        <v>1</v>
      </c>
      <c r="H14" s="100"/>
      <c r="I14" s="100">
        <f>SGIP!V25</f>
        <v>0</v>
      </c>
      <c r="J14" s="100"/>
      <c r="K14" s="100"/>
      <c r="L14" s="276"/>
      <c r="M14" s="276"/>
      <c r="N14" s="276"/>
      <c r="O14" s="276"/>
      <c r="P14" s="100"/>
      <c r="Q14" s="101">
        <f t="shared" si="0"/>
        <v>1</v>
      </c>
    </row>
    <row r="15" spans="1:17" ht="20.25" customHeight="1">
      <c r="A15" s="99" t="s">
        <v>1057</v>
      </c>
      <c r="B15" s="100"/>
      <c r="C15" s="100">
        <f>MPSA!A79</f>
        <v>66</v>
      </c>
      <c r="D15" s="100"/>
      <c r="E15" s="100"/>
      <c r="F15" s="100"/>
      <c r="G15" s="100">
        <f>'EP'!W$98</f>
        <v>30</v>
      </c>
      <c r="H15" s="100"/>
      <c r="I15" s="100">
        <f>SGIP!W25</f>
        <v>1</v>
      </c>
      <c r="J15" s="100"/>
      <c r="K15" s="100"/>
      <c r="L15" s="100"/>
      <c r="M15" s="100"/>
      <c r="N15" s="100"/>
      <c r="O15" s="100"/>
      <c r="P15" s="100"/>
      <c r="Q15" s="101">
        <f t="shared" si="0"/>
        <v>97</v>
      </c>
    </row>
    <row r="16" spans="1:17" ht="20.25" customHeight="1">
      <c r="A16" s="102" t="s">
        <v>2735</v>
      </c>
      <c r="B16" s="100"/>
      <c r="C16" s="193">
        <f>SUM(C10:C15)</f>
        <v>66</v>
      </c>
      <c r="D16" s="113"/>
      <c r="E16" s="113"/>
      <c r="F16" s="113"/>
      <c r="G16" s="205">
        <f>SUM(G10:G15)</f>
        <v>81</v>
      </c>
      <c r="H16" s="100"/>
      <c r="I16" s="193">
        <f>SUM(I10:I15)</f>
        <v>9</v>
      </c>
      <c r="J16" s="100"/>
      <c r="K16" s="100"/>
      <c r="L16" s="100"/>
      <c r="M16" s="193">
        <f>SUM(M10:M15)</f>
        <v>3</v>
      </c>
      <c r="N16" s="193"/>
      <c r="O16" s="193">
        <f>SUM(O10:O15)</f>
        <v>67</v>
      </c>
      <c r="P16" s="100"/>
      <c r="Q16" s="101">
        <f t="shared" si="0"/>
        <v>159</v>
      </c>
    </row>
    <row r="17" spans="1:17" ht="20.25" customHeight="1">
      <c r="A17" s="99" t="s">
        <v>2574</v>
      </c>
      <c r="B17" s="100"/>
      <c r="C17" s="100">
        <f>MPSA!A98</f>
        <v>12</v>
      </c>
      <c r="D17" s="100"/>
      <c r="E17" s="100"/>
      <c r="F17" s="100"/>
      <c r="G17" s="100">
        <f>'EP'!A119</f>
        <v>17</v>
      </c>
      <c r="H17" s="100"/>
      <c r="I17" s="100">
        <f>SGIP!$A33</f>
        <v>0</v>
      </c>
      <c r="J17" s="100"/>
      <c r="K17" s="100"/>
      <c r="L17" s="100"/>
      <c r="M17" s="100">
        <f>MPP!A21</f>
        <v>0</v>
      </c>
      <c r="N17" s="100"/>
      <c r="O17" s="100"/>
      <c r="P17" s="100"/>
      <c r="Q17" s="101">
        <f t="shared" si="0"/>
        <v>29</v>
      </c>
    </row>
    <row r="18" spans="1:17" ht="20.25" customHeight="1">
      <c r="A18" s="102" t="s">
        <v>459</v>
      </c>
      <c r="B18" s="100"/>
      <c r="C18" s="193">
        <f>C16+C17</f>
        <v>78</v>
      </c>
      <c r="D18" s="113"/>
      <c r="E18" s="113"/>
      <c r="F18" s="113"/>
      <c r="G18" s="205">
        <f>G16+G17</f>
        <v>98</v>
      </c>
      <c r="H18" s="100"/>
      <c r="I18" s="193">
        <f>I16+I17</f>
        <v>9</v>
      </c>
      <c r="J18" s="100"/>
      <c r="K18" s="100"/>
      <c r="L18" s="100"/>
      <c r="M18" s="193">
        <f>M16+M17</f>
        <v>3</v>
      </c>
      <c r="N18" s="193"/>
      <c r="O18" s="193">
        <f>O16+O17</f>
        <v>67</v>
      </c>
      <c r="P18" s="100"/>
      <c r="Q18" s="101">
        <f>C18+E18+G18+I18+K18+M18</f>
        <v>188</v>
      </c>
    </row>
    <row r="19" spans="1:17" ht="20.25" customHeight="1">
      <c r="A19" s="99" t="s">
        <v>1106</v>
      </c>
      <c r="B19" s="100"/>
      <c r="C19" s="100"/>
      <c r="D19" s="100"/>
      <c r="E19" s="100"/>
      <c r="F19" s="100"/>
      <c r="G19" s="100"/>
      <c r="H19" s="100"/>
      <c r="I19" s="100"/>
      <c r="J19" s="100"/>
      <c r="K19" s="100"/>
      <c r="L19" s="100"/>
      <c r="M19" s="100"/>
      <c r="N19" s="100"/>
      <c r="O19" s="100"/>
      <c r="P19" s="100"/>
      <c r="Q19" s="101"/>
    </row>
    <row r="20" spans="1:17" ht="20.25" customHeight="1">
      <c r="A20" s="99" t="s">
        <v>1121</v>
      </c>
      <c r="B20" s="100"/>
      <c r="C20" s="100">
        <f>MPSA!A469</f>
        <v>12</v>
      </c>
      <c r="D20" s="100"/>
      <c r="E20" s="100"/>
      <c r="F20" s="100"/>
      <c r="G20" s="100">
        <f>'EP'!R165</f>
        <v>3</v>
      </c>
      <c r="H20" s="100"/>
      <c r="I20" s="100">
        <f>SGIP!A147</f>
        <v>2</v>
      </c>
      <c r="J20" s="100"/>
      <c r="K20" s="100"/>
      <c r="L20" s="100"/>
      <c r="M20" s="100"/>
      <c r="N20" s="100"/>
      <c r="O20" s="100"/>
      <c r="P20" s="100"/>
      <c r="Q20" s="101">
        <f t="shared" si="0"/>
        <v>17</v>
      </c>
    </row>
    <row r="21" spans="1:17" ht="20.25" customHeight="1">
      <c r="A21" s="99" t="s">
        <v>2552</v>
      </c>
      <c r="B21" s="100"/>
      <c r="C21" s="100"/>
      <c r="D21" s="100"/>
      <c r="E21" s="100"/>
      <c r="F21" s="100"/>
      <c r="G21" s="100"/>
      <c r="H21" s="100"/>
      <c r="I21" s="100"/>
      <c r="J21" s="100"/>
      <c r="K21" s="100"/>
      <c r="L21" s="100"/>
      <c r="M21" s="100"/>
      <c r="N21" s="100"/>
      <c r="O21" s="100"/>
      <c r="P21" s="100"/>
      <c r="Q21" s="101">
        <f t="shared" si="0"/>
        <v>0</v>
      </c>
    </row>
    <row r="22" spans="1:19" ht="20.25" customHeight="1">
      <c r="A22" s="99" t="s">
        <v>2553</v>
      </c>
      <c r="B22" s="100"/>
      <c r="C22" s="100">
        <f>MPSA!A131</f>
        <v>12</v>
      </c>
      <c r="D22" s="100"/>
      <c r="E22" s="100">
        <f>FTAA!A47</f>
        <v>0</v>
      </c>
      <c r="F22" s="100"/>
      <c r="G22" s="100">
        <f>'EP'!A154</f>
        <v>4</v>
      </c>
      <c r="H22" s="100"/>
      <c r="I22" s="100"/>
      <c r="J22" s="100"/>
      <c r="K22" s="100"/>
      <c r="L22" s="100"/>
      <c r="M22" s="100"/>
      <c r="N22" s="100"/>
      <c r="O22" s="100"/>
      <c r="P22" s="100"/>
      <c r="Q22" s="101">
        <f t="shared" si="0"/>
        <v>16</v>
      </c>
      <c r="S22" t="s">
        <v>3489</v>
      </c>
    </row>
    <row r="23" spans="1:17" ht="20.25" customHeight="1">
      <c r="A23" s="99" t="s">
        <v>2554</v>
      </c>
      <c r="B23" s="100"/>
      <c r="C23" s="100">
        <f>MPSA!A141</f>
        <v>4</v>
      </c>
      <c r="D23" s="100"/>
      <c r="E23" s="100"/>
      <c r="F23" s="100"/>
      <c r="G23" s="100"/>
      <c r="H23" s="100"/>
      <c r="I23" s="100"/>
      <c r="J23" s="100"/>
      <c r="K23" s="100"/>
      <c r="L23" s="100"/>
      <c r="M23" s="100"/>
      <c r="N23" s="100"/>
      <c r="O23" s="100"/>
      <c r="P23" s="100"/>
      <c r="Q23" s="101">
        <f t="shared" si="0"/>
        <v>4</v>
      </c>
    </row>
    <row r="24" spans="1:17" ht="20.25" customHeight="1">
      <c r="A24" s="204" t="s">
        <v>737</v>
      </c>
      <c r="B24" s="100"/>
      <c r="C24" s="100">
        <f>MPSA!A112</f>
        <v>1</v>
      </c>
      <c r="D24" s="100"/>
      <c r="E24" s="100"/>
      <c r="F24" s="100"/>
      <c r="G24" s="100">
        <f>'EP'!A134</f>
        <v>2</v>
      </c>
      <c r="H24" s="100"/>
      <c r="I24" s="100">
        <f>SGIP!A50</f>
        <v>3</v>
      </c>
      <c r="J24" s="100"/>
      <c r="K24" s="100"/>
      <c r="L24" s="100"/>
      <c r="M24" s="100"/>
      <c r="N24" s="100"/>
      <c r="O24" s="100"/>
      <c r="P24" s="100"/>
      <c r="Q24" s="101">
        <f t="shared" si="0"/>
        <v>6</v>
      </c>
    </row>
    <row r="25" spans="1:17" ht="28.5" customHeight="1">
      <c r="A25" s="342" t="s">
        <v>269</v>
      </c>
      <c r="B25" s="100"/>
      <c r="C25" s="100">
        <f>MPSA!A104+MPSA!A106</f>
        <v>0</v>
      </c>
      <c r="D25" s="103"/>
      <c r="E25" s="100"/>
      <c r="F25" s="103"/>
      <c r="G25" s="100">
        <f>'EP'!A128</f>
        <v>0</v>
      </c>
      <c r="H25" s="103"/>
      <c r="I25" s="100">
        <f>SGIP!A40</f>
        <v>0</v>
      </c>
      <c r="J25" s="103"/>
      <c r="K25" s="103"/>
      <c r="L25" s="103"/>
      <c r="M25" s="100">
        <f>MPP!A27</f>
        <v>0</v>
      </c>
      <c r="N25" s="103"/>
      <c r="O25" s="103"/>
      <c r="P25" s="103"/>
      <c r="Q25" s="101">
        <f t="shared" si="0"/>
        <v>0</v>
      </c>
    </row>
    <row r="26" spans="1:17" ht="20.25" customHeight="1">
      <c r="A26" s="347" t="s">
        <v>795</v>
      </c>
      <c r="B26" s="103"/>
      <c r="C26" s="100">
        <f>MPSA!A421</f>
        <v>2</v>
      </c>
      <c r="D26" s="103"/>
      <c r="E26" s="100">
        <v>0</v>
      </c>
      <c r="F26" s="103"/>
      <c r="G26" s="100">
        <f>'EP'!R146</f>
        <v>8</v>
      </c>
      <c r="H26" s="103"/>
      <c r="I26" s="100">
        <f>SGIP!A129</f>
        <v>1</v>
      </c>
      <c r="J26" s="103"/>
      <c r="K26" s="103"/>
      <c r="L26" s="103"/>
      <c r="M26" s="103"/>
      <c r="N26" s="103"/>
      <c r="O26" s="103"/>
      <c r="P26" s="103"/>
      <c r="Q26" s="101">
        <f t="shared" si="0"/>
        <v>11</v>
      </c>
    </row>
    <row r="27" spans="1:17" ht="20.25" customHeight="1">
      <c r="A27" s="107" t="s">
        <v>2736</v>
      </c>
      <c r="B27" s="103"/>
      <c r="C27" s="198">
        <f>SUM(C20:C26)</f>
        <v>31</v>
      </c>
      <c r="D27" s="161"/>
      <c r="E27" s="198">
        <f>SUM(E20:E25)</f>
        <v>0</v>
      </c>
      <c r="F27" s="161"/>
      <c r="G27" s="198">
        <f>SUM(G20:G26)</f>
        <v>17</v>
      </c>
      <c r="H27" s="103"/>
      <c r="I27" s="198">
        <f>SUM(I20:I25)</f>
        <v>5</v>
      </c>
      <c r="J27" s="103"/>
      <c r="K27" s="103"/>
      <c r="L27" s="103"/>
      <c r="M27" s="198">
        <f>SUM(M20:M25)</f>
        <v>0</v>
      </c>
      <c r="N27" s="198"/>
      <c r="O27" s="198"/>
      <c r="P27" s="103"/>
      <c r="Q27" s="101">
        <f t="shared" si="0"/>
        <v>53</v>
      </c>
    </row>
    <row r="28" spans="1:17" ht="20.25" customHeight="1" thickBot="1">
      <c r="A28" s="19" t="s">
        <v>154</v>
      </c>
      <c r="B28" s="104">
        <f>SUM(B10:B25)</f>
        <v>0</v>
      </c>
      <c r="C28" s="104">
        <f>C27+C16+C17</f>
        <v>109</v>
      </c>
      <c r="D28" s="104">
        <f>SUM(D10:D25)</f>
        <v>0</v>
      </c>
      <c r="E28" s="104">
        <f>E27+E16+E17+E26</f>
        <v>0</v>
      </c>
      <c r="F28" s="104">
        <f>SUM(F10:F25)</f>
        <v>0</v>
      </c>
      <c r="G28" s="233">
        <f>G27+G16+G17</f>
        <v>115</v>
      </c>
      <c r="H28" s="104">
        <f>SUM(H10:H25)</f>
        <v>0</v>
      </c>
      <c r="I28" s="104">
        <f>I27+I16+I17+I26</f>
        <v>15</v>
      </c>
      <c r="J28" s="104">
        <f>SUM(J10:J25)</f>
        <v>0</v>
      </c>
      <c r="K28" s="104">
        <f>SUM(K10:K25)</f>
        <v>0</v>
      </c>
      <c r="L28" s="104">
        <f>SUM(L10:L25)</f>
        <v>0</v>
      </c>
      <c r="M28" s="104">
        <f>M27+M16+M17</f>
        <v>3</v>
      </c>
      <c r="N28" s="104"/>
      <c r="O28" s="104">
        <f>O27+O16+O17</f>
        <v>67</v>
      </c>
      <c r="P28" s="104"/>
      <c r="Q28" s="210">
        <f t="shared" si="0"/>
        <v>242</v>
      </c>
    </row>
    <row r="30" ht="12.75">
      <c r="A30" s="105"/>
    </row>
    <row r="31" ht="12.75">
      <c r="A31" s="106"/>
    </row>
    <row r="32" spans="1:6" ht="12.75">
      <c r="A32" s="106"/>
      <c r="F32" s="6" t="s">
        <v>2852</v>
      </c>
    </row>
  </sheetData>
  <sheetProtection/>
  <mergeCells count="9">
    <mergeCell ref="A8:A9"/>
    <mergeCell ref="L8:M8"/>
    <mergeCell ref="N8:O8"/>
    <mergeCell ref="A1:Q1"/>
    <mergeCell ref="A2:Q2"/>
    <mergeCell ref="A3:Q3"/>
    <mergeCell ref="A4:Q4"/>
    <mergeCell ref="A5:Q5"/>
    <mergeCell ref="A6:Q6"/>
  </mergeCells>
  <printOptions/>
  <pageMargins left="0.25" right="0.25" top="0.75" bottom="0.75" header="0.3" footer="0.3"/>
  <pageSetup horizontalDpi="300" verticalDpi="300" orientation="landscape" paperSize="202" scale="85" r:id="rId1"/>
  <headerFooter alignWithMargins="0">
    <oddHeader>&amp;R&amp;"Arial,Italic"&amp;9Annex-A</oddHeader>
    <oddFooter>&amp;L&amp;9COPYRIGHT
ALL RIGHTS RESERVED
MINES AND GEOSCIENCES BUREAU
(2017)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64"/>
  <sheetViews>
    <sheetView tabSelected="1" zoomScaleSheetLayoutView="50" zoomScalePageLayoutView="0" workbookViewId="0" topLeftCell="A482">
      <selection activeCell="P492" sqref="P492:P522"/>
    </sheetView>
  </sheetViews>
  <sheetFormatPr defaultColWidth="9.140625" defaultRowHeight="12.75"/>
  <cols>
    <col min="1" max="1" width="3.7109375" style="0" customWidth="1"/>
    <col min="2" max="2" width="9.140625" style="428" customWidth="1"/>
    <col min="3" max="3" width="18.421875" style="0" customWidth="1"/>
    <col min="4" max="4" width="8.140625" style="6" customWidth="1"/>
    <col min="5" max="5" width="7.421875" style="6" customWidth="1"/>
    <col min="6" max="6" width="44.57421875" style="0" customWidth="1"/>
    <col min="7" max="7" width="12.7109375" style="0" customWidth="1"/>
    <col min="8" max="8" width="10.7109375" style="0" customWidth="1"/>
    <col min="9" max="9" width="10.7109375" style="698" customWidth="1"/>
    <col min="10" max="10" width="11.28125" style="698" customWidth="1"/>
    <col min="11" max="11" width="13.7109375" style="0" customWidth="1"/>
    <col min="12" max="12" width="11.421875" style="0" customWidth="1"/>
    <col min="13" max="13" width="12.7109375" style="0" customWidth="1"/>
    <col min="14" max="14" width="8.57421875" style="6" customWidth="1"/>
    <col min="15" max="15" width="8.57421875" style="445" customWidth="1"/>
    <col min="16" max="16" width="37.00390625" style="445" customWidth="1"/>
    <col min="17" max="17" width="10.140625" style="0" bestFit="1" customWidth="1"/>
    <col min="18" max="18" width="12.421875" style="0" bestFit="1" customWidth="1"/>
  </cols>
  <sheetData>
    <row r="1" spans="1:16" ht="12.75">
      <c r="A1" s="1147" t="str">
        <f>Summary!A1</f>
        <v>Republic of the Philippines</v>
      </c>
      <c r="B1" s="1147"/>
      <c r="C1" s="1147"/>
      <c r="D1" s="1147"/>
      <c r="E1" s="1147"/>
      <c r="F1" s="1147"/>
      <c r="G1" s="1147"/>
      <c r="H1" s="1147"/>
      <c r="I1" s="1147"/>
      <c r="J1" s="1147"/>
      <c r="K1" s="1147"/>
      <c r="L1" s="1147"/>
      <c r="M1" s="1147"/>
      <c r="N1" s="1147"/>
      <c r="O1" s="1147"/>
      <c r="P1" s="1147"/>
    </row>
    <row r="2" spans="1:16" ht="12.75">
      <c r="A2" s="1147" t="str">
        <f>Summary!A2</f>
        <v>Department of Environment and Natural Resources</v>
      </c>
      <c r="B2" s="1147"/>
      <c r="C2" s="1147"/>
      <c r="D2" s="1147"/>
      <c r="E2" s="1147"/>
      <c r="F2" s="1147"/>
      <c r="G2" s="1147"/>
      <c r="H2" s="1147"/>
      <c r="I2" s="1147"/>
      <c r="J2" s="1147"/>
      <c r="K2" s="1147"/>
      <c r="L2" s="1147"/>
      <c r="M2" s="1147"/>
      <c r="N2" s="1147"/>
      <c r="O2" s="1147"/>
      <c r="P2" s="1147"/>
    </row>
    <row r="3" spans="1:16" ht="12.75">
      <c r="A3" s="1148" t="str">
        <f>'ANNEX A'!A3</f>
        <v>MINES AND GEOSCIENCES BUREAU REGIONAL OFFICE NO. VII</v>
      </c>
      <c r="B3" s="1148"/>
      <c r="C3" s="1148"/>
      <c r="D3" s="1148"/>
      <c r="E3" s="1148"/>
      <c r="F3" s="1148"/>
      <c r="G3" s="1148"/>
      <c r="H3" s="1148"/>
      <c r="I3" s="1148"/>
      <c r="J3" s="1148"/>
      <c r="K3" s="1148"/>
      <c r="L3" s="1148"/>
      <c r="M3" s="1148"/>
      <c r="N3" s="1148"/>
      <c r="O3" s="1148"/>
      <c r="P3" s="1148"/>
    </row>
    <row r="4" spans="1:16" ht="12.75">
      <c r="A4" s="1147" t="str">
        <f>'ANNEX A'!A4</f>
        <v>MINING TENEMENTS STATISTICS REPORT </v>
      </c>
      <c r="B4" s="1147"/>
      <c r="C4" s="1147"/>
      <c r="D4" s="1147"/>
      <c r="E4" s="1147"/>
      <c r="F4" s="1147"/>
      <c r="G4" s="1147"/>
      <c r="H4" s="1147"/>
      <c r="I4" s="1147"/>
      <c r="J4" s="1147"/>
      <c r="K4" s="1147"/>
      <c r="L4" s="1147"/>
      <c r="M4" s="1147"/>
      <c r="N4" s="1147"/>
      <c r="O4" s="1147"/>
      <c r="P4" s="1147"/>
    </row>
    <row r="5" spans="1:16" ht="12.75">
      <c r="A5" s="1148" t="str">
        <f>'ANNEX A'!A5</f>
        <v>FOR THE MONTH OF NOVEMBER 2021</v>
      </c>
      <c r="B5" s="1148"/>
      <c r="C5" s="1148"/>
      <c r="D5" s="1148"/>
      <c r="E5" s="1148"/>
      <c r="F5" s="1148"/>
      <c r="G5" s="1148"/>
      <c r="H5" s="1148"/>
      <c r="I5" s="1148"/>
      <c r="J5" s="1148"/>
      <c r="K5" s="1148"/>
      <c r="L5" s="1148"/>
      <c r="M5" s="1148"/>
      <c r="N5" s="1148"/>
      <c r="O5" s="1148"/>
      <c r="P5" s="1148"/>
    </row>
    <row r="6" spans="1:16" ht="12.75">
      <c r="A6" s="1148" t="s">
        <v>3060</v>
      </c>
      <c r="B6" s="1148"/>
      <c r="C6" s="1148"/>
      <c r="D6" s="1148"/>
      <c r="E6" s="1148"/>
      <c r="F6" s="1148"/>
      <c r="G6" s="1148"/>
      <c r="H6" s="1148"/>
      <c r="I6" s="1148"/>
      <c r="J6" s="1148"/>
      <c r="K6" s="1148"/>
      <c r="L6" s="1148"/>
      <c r="M6" s="1148"/>
      <c r="N6" s="1148"/>
      <c r="O6" s="1148"/>
      <c r="P6" s="1148"/>
    </row>
    <row r="7" spans="1:16" ht="12.75">
      <c r="A7" s="1155" t="s">
        <v>3061</v>
      </c>
      <c r="B7" s="1155"/>
      <c r="C7" s="1155"/>
      <c r="D7" s="1155"/>
      <c r="E7" s="1155"/>
      <c r="F7" s="1155"/>
      <c r="G7" s="1155"/>
      <c r="H7" s="1155"/>
      <c r="I7" s="1155"/>
      <c r="J7" s="1155"/>
      <c r="K7" s="1155"/>
      <c r="L7" s="1155"/>
      <c r="M7" s="1155"/>
      <c r="N7" s="1155"/>
      <c r="O7" s="1155"/>
      <c r="P7" s="1155"/>
    </row>
    <row r="8" spans="1:16" s="428" customFormat="1" ht="16.5" customHeight="1">
      <c r="A8" s="1161" t="s">
        <v>1474</v>
      </c>
      <c r="B8" s="1164" t="s">
        <v>2913</v>
      </c>
      <c r="C8" s="1167" t="s">
        <v>1668</v>
      </c>
      <c r="D8" s="1164" t="s">
        <v>2911</v>
      </c>
      <c r="E8" s="1164" t="s">
        <v>2914</v>
      </c>
      <c r="F8" s="1170" t="s">
        <v>3056</v>
      </c>
      <c r="G8" s="1164" t="s">
        <v>2912</v>
      </c>
      <c r="H8" s="1172" t="s">
        <v>3057</v>
      </c>
      <c r="I8" s="1170" t="s">
        <v>2915</v>
      </c>
      <c r="J8" s="1170" t="s">
        <v>2916</v>
      </c>
      <c r="K8" s="1188" t="s">
        <v>2918</v>
      </c>
      <c r="L8" s="1190" t="s">
        <v>2917</v>
      </c>
      <c r="M8" s="1189" t="s">
        <v>477</v>
      </c>
      <c r="N8" s="1175" t="s">
        <v>2919</v>
      </c>
      <c r="O8" s="1175" t="s">
        <v>2920</v>
      </c>
      <c r="P8" s="1189" t="s">
        <v>199</v>
      </c>
    </row>
    <row r="9" spans="1:16" s="428" customFormat="1" ht="16.5" customHeight="1">
      <c r="A9" s="1162"/>
      <c r="B9" s="1165"/>
      <c r="C9" s="1168"/>
      <c r="D9" s="1165"/>
      <c r="E9" s="1165"/>
      <c r="F9" s="1171"/>
      <c r="G9" s="1165"/>
      <c r="H9" s="1193"/>
      <c r="I9" s="1189"/>
      <c r="J9" s="1189"/>
      <c r="K9" s="1173"/>
      <c r="L9" s="1191"/>
      <c r="M9" s="1171"/>
      <c r="N9" s="1176"/>
      <c r="O9" s="1176"/>
      <c r="P9" s="1171"/>
    </row>
    <row r="10" spans="1:16" s="428" customFormat="1" ht="24" customHeight="1">
      <c r="A10" s="1163"/>
      <c r="B10" s="1166"/>
      <c r="C10" s="1169"/>
      <c r="D10" s="1166"/>
      <c r="E10" s="1166"/>
      <c r="F10" s="1171"/>
      <c r="G10" s="1166"/>
      <c r="H10" s="1194"/>
      <c r="I10" s="1189"/>
      <c r="J10" s="1189"/>
      <c r="K10" s="1174"/>
      <c r="L10" s="1192"/>
      <c r="M10" s="1171"/>
      <c r="N10" s="1177"/>
      <c r="O10" s="1177"/>
      <c r="P10" s="1171"/>
    </row>
    <row r="11" spans="1:16" ht="15">
      <c r="A11" s="156" t="s">
        <v>1748</v>
      </c>
      <c r="B11" s="430"/>
      <c r="C11" s="5"/>
      <c r="D11" s="4"/>
      <c r="E11" s="4"/>
      <c r="F11" s="5"/>
      <c r="G11" s="4"/>
      <c r="H11" s="5"/>
      <c r="I11" s="722"/>
      <c r="J11" s="722"/>
      <c r="K11" s="5"/>
      <c r="L11" s="5"/>
      <c r="M11" s="5"/>
      <c r="N11" s="442"/>
      <c r="O11" s="654"/>
      <c r="P11" s="446"/>
    </row>
    <row r="12" spans="1:16" ht="15">
      <c r="A12" s="156" t="s">
        <v>1596</v>
      </c>
      <c r="B12" s="430"/>
      <c r="C12" s="5"/>
      <c r="D12" s="4"/>
      <c r="E12" s="4"/>
      <c r="F12" s="5"/>
      <c r="G12" s="4"/>
      <c r="H12" s="5"/>
      <c r="I12" s="722"/>
      <c r="J12" s="722"/>
      <c r="K12" s="5"/>
      <c r="L12" s="5"/>
      <c r="M12" s="5"/>
      <c r="N12" s="442"/>
      <c r="O12" s="654"/>
      <c r="P12" s="446"/>
    </row>
    <row r="13" spans="1:16" ht="15">
      <c r="A13" s="158" t="s">
        <v>1379</v>
      </c>
      <c r="B13" s="431"/>
      <c r="C13" s="159"/>
      <c r="D13" s="417"/>
      <c r="E13" s="417"/>
      <c r="F13" s="159"/>
      <c r="G13" s="417"/>
      <c r="H13" s="159"/>
      <c r="I13" s="1072"/>
      <c r="J13" s="1072"/>
      <c r="K13" s="159"/>
      <c r="L13" s="159"/>
      <c r="M13" s="159"/>
      <c r="N13" s="443"/>
      <c r="O13" s="655"/>
      <c r="P13" s="447"/>
    </row>
    <row r="14" spans="1:16" ht="168">
      <c r="A14" s="30">
        <v>1</v>
      </c>
      <c r="B14" s="69">
        <v>11</v>
      </c>
      <c r="C14" s="26" t="s">
        <v>2399</v>
      </c>
      <c r="D14" s="422"/>
      <c r="E14" s="422" t="s">
        <v>2910</v>
      </c>
      <c r="F14" s="11" t="s">
        <v>2922</v>
      </c>
      <c r="G14" s="696" t="s">
        <v>3463</v>
      </c>
      <c r="H14" s="34">
        <v>240.0116</v>
      </c>
      <c r="I14" s="271">
        <v>33392</v>
      </c>
      <c r="J14" s="263" t="s">
        <v>2755</v>
      </c>
      <c r="K14" s="11" t="s">
        <v>2370</v>
      </c>
      <c r="L14" s="22" t="s">
        <v>1220</v>
      </c>
      <c r="M14" s="22" t="s">
        <v>2270</v>
      </c>
      <c r="N14" s="422" t="s">
        <v>3081</v>
      </c>
      <c r="O14" s="422" t="s">
        <v>3081</v>
      </c>
      <c r="P14" s="448" t="s">
        <v>1595</v>
      </c>
    </row>
    <row r="15" spans="1:16" ht="144">
      <c r="A15" s="30">
        <v>2</v>
      </c>
      <c r="B15" s="69">
        <v>13</v>
      </c>
      <c r="C15" s="26" t="s">
        <v>2400</v>
      </c>
      <c r="D15" s="422"/>
      <c r="E15" s="422" t="s">
        <v>2910</v>
      </c>
      <c r="F15" s="11" t="s">
        <v>2923</v>
      </c>
      <c r="G15" s="696" t="s">
        <v>3464</v>
      </c>
      <c r="H15" s="34">
        <v>287.6172</v>
      </c>
      <c r="I15" s="271">
        <v>33403</v>
      </c>
      <c r="J15" s="263" t="s">
        <v>2755</v>
      </c>
      <c r="K15" s="11" t="s">
        <v>1527</v>
      </c>
      <c r="L15" s="22" t="s">
        <v>1220</v>
      </c>
      <c r="M15" s="22" t="s">
        <v>140</v>
      </c>
      <c r="N15" s="422" t="s">
        <v>3081</v>
      </c>
      <c r="O15" s="422" t="s">
        <v>3081</v>
      </c>
      <c r="P15" s="448" t="s">
        <v>1595</v>
      </c>
    </row>
    <row r="16" spans="1:16" ht="168">
      <c r="A16" s="30">
        <v>3</v>
      </c>
      <c r="B16" s="69">
        <v>17</v>
      </c>
      <c r="C16" s="26" t="s">
        <v>2402</v>
      </c>
      <c r="D16" s="422"/>
      <c r="E16" s="422" t="s">
        <v>2910</v>
      </c>
      <c r="F16" s="11" t="s">
        <v>2924</v>
      </c>
      <c r="G16" s="696" t="s">
        <v>3463</v>
      </c>
      <c r="H16" s="34">
        <v>504.9312</v>
      </c>
      <c r="I16" s="271">
        <v>33408</v>
      </c>
      <c r="J16" s="263" t="s">
        <v>2755</v>
      </c>
      <c r="K16" s="11" t="s">
        <v>892</v>
      </c>
      <c r="L16" s="22" t="s">
        <v>1220</v>
      </c>
      <c r="M16" s="11" t="s">
        <v>1673</v>
      </c>
      <c r="N16" s="422" t="s">
        <v>3081</v>
      </c>
      <c r="O16" s="422" t="s">
        <v>3081</v>
      </c>
      <c r="P16" s="448" t="s">
        <v>1595</v>
      </c>
    </row>
    <row r="17" spans="1:16" ht="168">
      <c r="A17" s="30">
        <v>4</v>
      </c>
      <c r="B17" s="69">
        <v>27</v>
      </c>
      <c r="C17" s="26" t="s">
        <v>2404</v>
      </c>
      <c r="D17" s="422"/>
      <c r="E17" s="422" t="s">
        <v>2910</v>
      </c>
      <c r="F17" s="11" t="s">
        <v>2925</v>
      </c>
      <c r="G17" s="696" t="s">
        <v>3463</v>
      </c>
      <c r="H17" s="34">
        <v>192.226</v>
      </c>
      <c r="I17" s="271">
        <v>33427</v>
      </c>
      <c r="J17" s="263" t="s">
        <v>2755</v>
      </c>
      <c r="K17" s="343" t="s">
        <v>893</v>
      </c>
      <c r="L17" s="22" t="s">
        <v>1220</v>
      </c>
      <c r="M17" s="11" t="s">
        <v>2270</v>
      </c>
      <c r="N17" s="422" t="s">
        <v>3081</v>
      </c>
      <c r="O17" s="422" t="s">
        <v>3081</v>
      </c>
      <c r="P17" s="448" t="s">
        <v>1595</v>
      </c>
    </row>
    <row r="18" spans="1:16" ht="72">
      <c r="A18" s="30">
        <v>5</v>
      </c>
      <c r="B18" s="69">
        <v>29</v>
      </c>
      <c r="C18" s="26" t="s">
        <v>2405</v>
      </c>
      <c r="D18" s="422"/>
      <c r="E18" s="422" t="s">
        <v>2910</v>
      </c>
      <c r="F18" s="11" t="s">
        <v>2926</v>
      </c>
      <c r="G18" s="30" t="s">
        <v>3465</v>
      </c>
      <c r="H18" s="34">
        <v>2353.9183</v>
      </c>
      <c r="I18" s="271">
        <v>33483</v>
      </c>
      <c r="J18" s="263" t="s">
        <v>2755</v>
      </c>
      <c r="K18" s="11" t="s">
        <v>1724</v>
      </c>
      <c r="L18" s="22" t="s">
        <v>1220</v>
      </c>
      <c r="M18" s="11" t="s">
        <v>1725</v>
      </c>
      <c r="N18" s="422" t="s">
        <v>3081</v>
      </c>
      <c r="O18" s="422" t="s">
        <v>3081</v>
      </c>
      <c r="P18" s="448" t="s">
        <v>1595</v>
      </c>
    </row>
    <row r="19" spans="1:16" ht="72">
      <c r="A19" s="30">
        <v>6</v>
      </c>
      <c r="B19" s="69">
        <v>30</v>
      </c>
      <c r="C19" s="26" t="s">
        <v>2406</v>
      </c>
      <c r="D19" s="422"/>
      <c r="E19" s="422" t="s">
        <v>2910</v>
      </c>
      <c r="F19" s="11" t="s">
        <v>2927</v>
      </c>
      <c r="G19" s="30" t="s">
        <v>3465</v>
      </c>
      <c r="H19" s="34">
        <v>377.8997</v>
      </c>
      <c r="I19" s="271">
        <v>33483</v>
      </c>
      <c r="J19" s="263" t="s">
        <v>2755</v>
      </c>
      <c r="K19" s="11" t="s">
        <v>768</v>
      </c>
      <c r="L19" s="22" t="s">
        <v>1220</v>
      </c>
      <c r="M19" s="11" t="s">
        <v>769</v>
      </c>
      <c r="N19" s="422" t="s">
        <v>3081</v>
      </c>
      <c r="O19" s="422" t="s">
        <v>3081</v>
      </c>
      <c r="P19" s="448" t="s">
        <v>1595</v>
      </c>
    </row>
    <row r="20" spans="1:16" ht="48">
      <c r="A20" s="30">
        <v>7</v>
      </c>
      <c r="B20" s="69">
        <v>34</v>
      </c>
      <c r="C20" s="26" t="s">
        <v>911</v>
      </c>
      <c r="D20" s="422"/>
      <c r="E20" s="422" t="s">
        <v>2910</v>
      </c>
      <c r="F20" s="45" t="s">
        <v>2928</v>
      </c>
      <c r="G20" s="30" t="s">
        <v>3465</v>
      </c>
      <c r="H20" s="34">
        <v>368.4113</v>
      </c>
      <c r="I20" s="271">
        <v>33483</v>
      </c>
      <c r="J20" s="263" t="s">
        <v>2755</v>
      </c>
      <c r="K20" s="11" t="s">
        <v>1359</v>
      </c>
      <c r="L20" s="22" t="s">
        <v>1220</v>
      </c>
      <c r="M20" s="11" t="s">
        <v>769</v>
      </c>
      <c r="N20" s="422" t="s">
        <v>3081</v>
      </c>
      <c r="O20" s="422" t="s">
        <v>3081</v>
      </c>
      <c r="P20" s="448" t="s">
        <v>1595</v>
      </c>
    </row>
    <row r="21" spans="1:16" ht="144">
      <c r="A21" s="30">
        <v>8</v>
      </c>
      <c r="B21" s="69">
        <v>42</v>
      </c>
      <c r="C21" s="26" t="s">
        <v>2346</v>
      </c>
      <c r="D21" s="422"/>
      <c r="E21" s="422" t="s">
        <v>2910</v>
      </c>
      <c r="F21" s="11" t="s">
        <v>2929</v>
      </c>
      <c r="G21" s="696" t="s">
        <v>3464</v>
      </c>
      <c r="H21" s="34">
        <v>252.3926</v>
      </c>
      <c r="I21" s="271">
        <v>33492</v>
      </c>
      <c r="J21" s="263" t="s">
        <v>2755</v>
      </c>
      <c r="K21" s="11" t="s">
        <v>1904</v>
      </c>
      <c r="L21" s="22" t="s">
        <v>1220</v>
      </c>
      <c r="M21" s="11" t="s">
        <v>986</v>
      </c>
      <c r="N21" s="422" t="s">
        <v>3081</v>
      </c>
      <c r="O21" s="422" t="s">
        <v>3081</v>
      </c>
      <c r="P21" s="448" t="s">
        <v>1595</v>
      </c>
    </row>
    <row r="22" spans="1:16" ht="156">
      <c r="A22" s="30">
        <v>9</v>
      </c>
      <c r="B22" s="69">
        <v>44</v>
      </c>
      <c r="C22" s="26" t="s">
        <v>2347</v>
      </c>
      <c r="D22" s="422"/>
      <c r="E22" s="422" t="s">
        <v>2910</v>
      </c>
      <c r="F22" s="11" t="s">
        <v>2930</v>
      </c>
      <c r="G22" s="696" t="s">
        <v>3464</v>
      </c>
      <c r="H22" s="34">
        <v>532.1406</v>
      </c>
      <c r="I22" s="271">
        <v>33492</v>
      </c>
      <c r="J22" s="263" t="s">
        <v>2755</v>
      </c>
      <c r="K22" s="11" t="s">
        <v>46</v>
      </c>
      <c r="L22" s="22" t="s">
        <v>1220</v>
      </c>
      <c r="M22" s="11" t="s">
        <v>1975</v>
      </c>
      <c r="N22" s="422" t="s">
        <v>3081</v>
      </c>
      <c r="O22" s="422" t="s">
        <v>3081</v>
      </c>
      <c r="P22" s="448" t="s">
        <v>1024</v>
      </c>
    </row>
    <row r="23" spans="1:16" ht="156">
      <c r="A23" s="30">
        <v>10</v>
      </c>
      <c r="B23" s="69">
        <v>45</v>
      </c>
      <c r="C23" s="26" t="s">
        <v>2658</v>
      </c>
      <c r="D23" s="422"/>
      <c r="E23" s="422" t="s">
        <v>2910</v>
      </c>
      <c r="F23" s="11" t="s">
        <v>2931</v>
      </c>
      <c r="G23" s="696" t="s">
        <v>3464</v>
      </c>
      <c r="H23" s="34">
        <v>2552.0993</v>
      </c>
      <c r="I23" s="271">
        <v>33492</v>
      </c>
      <c r="J23" s="263" t="s">
        <v>2755</v>
      </c>
      <c r="K23" s="11" t="s">
        <v>1786</v>
      </c>
      <c r="L23" s="22" t="s">
        <v>1220</v>
      </c>
      <c r="M23" s="11" t="s">
        <v>817</v>
      </c>
      <c r="N23" s="422" t="s">
        <v>3081</v>
      </c>
      <c r="O23" s="422" t="s">
        <v>3081</v>
      </c>
      <c r="P23" s="448" t="s">
        <v>1595</v>
      </c>
    </row>
    <row r="24" spans="1:16" ht="156">
      <c r="A24" s="30">
        <v>11</v>
      </c>
      <c r="B24" s="69">
        <v>46</v>
      </c>
      <c r="C24" s="26" t="s">
        <v>2659</v>
      </c>
      <c r="D24" s="422"/>
      <c r="E24" s="422" t="s">
        <v>2910</v>
      </c>
      <c r="F24" s="11" t="s">
        <v>2932</v>
      </c>
      <c r="G24" s="696" t="s">
        <v>3464</v>
      </c>
      <c r="H24" s="34">
        <v>1692.8895</v>
      </c>
      <c r="I24" s="271">
        <v>33492</v>
      </c>
      <c r="J24" s="263" t="s">
        <v>2755</v>
      </c>
      <c r="K24" s="343" t="s">
        <v>1787</v>
      </c>
      <c r="L24" s="22" t="s">
        <v>1220</v>
      </c>
      <c r="M24" s="11" t="s">
        <v>2566</v>
      </c>
      <c r="N24" s="422" t="s">
        <v>3081</v>
      </c>
      <c r="O24" s="422" t="s">
        <v>3081</v>
      </c>
      <c r="P24" s="448" t="s">
        <v>1595</v>
      </c>
    </row>
    <row r="25" spans="1:16" ht="60">
      <c r="A25" s="30">
        <v>12</v>
      </c>
      <c r="B25" s="69">
        <v>86</v>
      </c>
      <c r="C25" s="26" t="s">
        <v>1663</v>
      </c>
      <c r="D25" s="422"/>
      <c r="E25" s="422" t="s">
        <v>2910</v>
      </c>
      <c r="F25" s="45" t="s">
        <v>2928</v>
      </c>
      <c r="G25" s="30" t="s">
        <v>3465</v>
      </c>
      <c r="H25" s="34">
        <v>1086.5791</v>
      </c>
      <c r="I25" s="271">
        <v>34065</v>
      </c>
      <c r="J25" s="263" t="s">
        <v>2755</v>
      </c>
      <c r="K25" s="343" t="s">
        <v>2934</v>
      </c>
      <c r="L25" s="22" t="s">
        <v>1220</v>
      </c>
      <c r="M25" s="22" t="s">
        <v>2270</v>
      </c>
      <c r="N25" s="422" t="s">
        <v>3081</v>
      </c>
      <c r="O25" s="422" t="s">
        <v>3081</v>
      </c>
      <c r="P25" s="448" t="s">
        <v>1595</v>
      </c>
    </row>
    <row r="26" spans="1:16" ht="48">
      <c r="A26" s="30">
        <v>13</v>
      </c>
      <c r="B26" s="69">
        <v>95</v>
      </c>
      <c r="C26" s="26" t="s">
        <v>683</v>
      </c>
      <c r="D26" s="422"/>
      <c r="E26" s="422" t="s">
        <v>2910</v>
      </c>
      <c r="F26" s="11" t="s">
        <v>2935</v>
      </c>
      <c r="G26" s="30" t="s">
        <v>3465</v>
      </c>
      <c r="H26" s="34">
        <v>756.6118</v>
      </c>
      <c r="I26" s="271">
        <v>34197</v>
      </c>
      <c r="J26" s="263" t="s">
        <v>2755</v>
      </c>
      <c r="K26" s="11" t="s">
        <v>1724</v>
      </c>
      <c r="L26" s="22" t="s">
        <v>1220</v>
      </c>
      <c r="M26" s="11" t="s">
        <v>2343</v>
      </c>
      <c r="N26" s="422" t="s">
        <v>3081</v>
      </c>
      <c r="O26" s="422" t="s">
        <v>3081</v>
      </c>
      <c r="P26" s="448" t="s">
        <v>1595</v>
      </c>
    </row>
    <row r="27" spans="1:16" ht="48">
      <c r="A27" s="30">
        <v>14</v>
      </c>
      <c r="B27" s="69">
        <v>97</v>
      </c>
      <c r="C27" s="26" t="s">
        <v>945</v>
      </c>
      <c r="D27" s="422"/>
      <c r="E27" s="422" t="s">
        <v>2910</v>
      </c>
      <c r="F27" s="11" t="s">
        <v>2936</v>
      </c>
      <c r="G27" s="30" t="s">
        <v>3465</v>
      </c>
      <c r="H27" s="34">
        <v>986.3006</v>
      </c>
      <c r="I27" s="271">
        <v>34206</v>
      </c>
      <c r="J27" s="263" t="s">
        <v>2755</v>
      </c>
      <c r="K27" s="11" t="s">
        <v>768</v>
      </c>
      <c r="L27" s="22" t="s">
        <v>1220</v>
      </c>
      <c r="M27" s="11" t="s">
        <v>1229</v>
      </c>
      <c r="N27" s="422" t="s">
        <v>3081</v>
      </c>
      <c r="O27" s="422" t="s">
        <v>3081</v>
      </c>
      <c r="P27" s="448" t="s">
        <v>1595</v>
      </c>
    </row>
    <row r="28" spans="1:16" ht="168">
      <c r="A28" s="30">
        <v>15</v>
      </c>
      <c r="B28" s="69">
        <v>98</v>
      </c>
      <c r="C28" s="26" t="s">
        <v>159</v>
      </c>
      <c r="D28" s="422"/>
      <c r="E28" s="422" t="s">
        <v>2910</v>
      </c>
      <c r="F28" s="11" t="s">
        <v>2937</v>
      </c>
      <c r="G28" s="696" t="s">
        <v>3463</v>
      </c>
      <c r="H28" s="34">
        <v>420.8838</v>
      </c>
      <c r="I28" s="271">
        <v>34207</v>
      </c>
      <c r="J28" s="263" t="s">
        <v>2755</v>
      </c>
      <c r="K28" s="11" t="s">
        <v>2452</v>
      </c>
      <c r="L28" s="22" t="s">
        <v>1220</v>
      </c>
      <c r="M28" s="22" t="s">
        <v>2270</v>
      </c>
      <c r="N28" s="422" t="s">
        <v>3081</v>
      </c>
      <c r="O28" s="422" t="s">
        <v>3081</v>
      </c>
      <c r="P28" s="448" t="s">
        <v>1595</v>
      </c>
    </row>
    <row r="29" spans="1:16" ht="48">
      <c r="A29" s="30">
        <v>16</v>
      </c>
      <c r="B29" s="69">
        <v>104</v>
      </c>
      <c r="C29" s="26" t="s">
        <v>1074</v>
      </c>
      <c r="D29" s="422"/>
      <c r="E29" s="422" t="s">
        <v>2910</v>
      </c>
      <c r="F29" s="45" t="s">
        <v>2938</v>
      </c>
      <c r="G29" s="30" t="s">
        <v>3465</v>
      </c>
      <c r="H29" s="34">
        <v>333.0225</v>
      </c>
      <c r="I29" s="271">
        <v>34229</v>
      </c>
      <c r="J29" s="263" t="s">
        <v>2755</v>
      </c>
      <c r="K29" s="11" t="s">
        <v>768</v>
      </c>
      <c r="L29" s="22" t="s">
        <v>1220</v>
      </c>
      <c r="M29" s="22" t="s">
        <v>769</v>
      </c>
      <c r="N29" s="422" t="s">
        <v>3081</v>
      </c>
      <c r="O29" s="422" t="s">
        <v>3081</v>
      </c>
      <c r="P29" s="448" t="s">
        <v>1595</v>
      </c>
    </row>
    <row r="30" spans="1:16" ht="180">
      <c r="A30" s="30">
        <v>17</v>
      </c>
      <c r="B30" s="69">
        <v>111</v>
      </c>
      <c r="C30" s="26" t="s">
        <v>530</v>
      </c>
      <c r="D30" s="422"/>
      <c r="E30" s="422" t="s">
        <v>2910</v>
      </c>
      <c r="F30" s="11" t="s">
        <v>2939</v>
      </c>
      <c r="G30" s="30" t="s">
        <v>3465</v>
      </c>
      <c r="H30" s="34">
        <v>2451.093</v>
      </c>
      <c r="I30" s="271">
        <v>34310</v>
      </c>
      <c r="J30" s="263" t="s">
        <v>2755</v>
      </c>
      <c r="K30" s="343" t="s">
        <v>1649</v>
      </c>
      <c r="L30" s="22" t="s">
        <v>79</v>
      </c>
      <c r="M30" s="22" t="s">
        <v>1774</v>
      </c>
      <c r="N30" s="422" t="s">
        <v>3081</v>
      </c>
      <c r="O30" s="422" t="s">
        <v>3081</v>
      </c>
      <c r="P30" s="448" t="s">
        <v>1595</v>
      </c>
    </row>
    <row r="31" spans="1:16" ht="96">
      <c r="A31" s="30">
        <v>18</v>
      </c>
      <c r="B31" s="69">
        <v>112</v>
      </c>
      <c r="C31" s="26" t="s">
        <v>531</v>
      </c>
      <c r="D31" s="422"/>
      <c r="E31" s="422" t="s">
        <v>2910</v>
      </c>
      <c r="F31" s="10" t="s">
        <v>2940</v>
      </c>
      <c r="G31" s="30" t="s">
        <v>3465</v>
      </c>
      <c r="H31" s="34">
        <v>211.6342</v>
      </c>
      <c r="I31" s="271">
        <v>34316</v>
      </c>
      <c r="J31" s="263" t="s">
        <v>2755</v>
      </c>
      <c r="K31" s="11" t="s">
        <v>2389</v>
      </c>
      <c r="L31" s="22" t="s">
        <v>1220</v>
      </c>
      <c r="M31" s="11" t="s">
        <v>1005</v>
      </c>
      <c r="N31" s="422" t="s">
        <v>3081</v>
      </c>
      <c r="O31" s="422" t="s">
        <v>3081</v>
      </c>
      <c r="P31" s="448" t="s">
        <v>1595</v>
      </c>
    </row>
    <row r="32" spans="1:16" ht="84">
      <c r="A32" s="30">
        <v>19</v>
      </c>
      <c r="B32" s="69">
        <v>116</v>
      </c>
      <c r="C32" s="26" t="s">
        <v>887</v>
      </c>
      <c r="D32" s="422"/>
      <c r="E32" s="422" t="s">
        <v>2910</v>
      </c>
      <c r="F32" s="11" t="s">
        <v>2941</v>
      </c>
      <c r="G32" s="30" t="s">
        <v>3465</v>
      </c>
      <c r="H32" s="34">
        <v>1614.0256</v>
      </c>
      <c r="I32" s="271">
        <v>34348</v>
      </c>
      <c r="J32" s="263" t="s">
        <v>2755</v>
      </c>
      <c r="K32" s="23" t="s">
        <v>1415</v>
      </c>
      <c r="L32" s="23" t="s">
        <v>79</v>
      </c>
      <c r="M32" s="11" t="s">
        <v>789</v>
      </c>
      <c r="N32" s="422" t="s">
        <v>3081</v>
      </c>
      <c r="O32" s="422" t="s">
        <v>3081</v>
      </c>
      <c r="P32" s="448" t="s">
        <v>1595</v>
      </c>
    </row>
    <row r="33" spans="1:16" ht="48">
      <c r="A33" s="30">
        <v>20</v>
      </c>
      <c r="B33" s="69">
        <v>181</v>
      </c>
      <c r="C33" s="26" t="s">
        <v>659</v>
      </c>
      <c r="D33" s="422"/>
      <c r="E33" s="422" t="s">
        <v>2910</v>
      </c>
      <c r="F33" s="11" t="s">
        <v>2942</v>
      </c>
      <c r="G33" s="30" t="s">
        <v>3465</v>
      </c>
      <c r="H33" s="34">
        <v>84.1269</v>
      </c>
      <c r="I33" s="271">
        <v>34807</v>
      </c>
      <c r="J33" s="263" t="s">
        <v>2755</v>
      </c>
      <c r="K33" s="11" t="s">
        <v>1989</v>
      </c>
      <c r="L33" s="11" t="s">
        <v>1220</v>
      </c>
      <c r="M33" s="11" t="s">
        <v>2489</v>
      </c>
      <c r="N33" s="422" t="s">
        <v>3081</v>
      </c>
      <c r="O33" s="422" t="s">
        <v>3081</v>
      </c>
      <c r="P33" s="448" t="s">
        <v>1595</v>
      </c>
    </row>
    <row r="34" spans="1:16" ht="156">
      <c r="A34" s="30">
        <v>21</v>
      </c>
      <c r="B34" s="69">
        <v>196</v>
      </c>
      <c r="C34" s="26" t="s">
        <v>106</v>
      </c>
      <c r="D34" s="422"/>
      <c r="E34" s="422" t="s">
        <v>2910</v>
      </c>
      <c r="F34" s="11" t="s">
        <v>2943</v>
      </c>
      <c r="G34" s="696" t="s">
        <v>3464</v>
      </c>
      <c r="H34" s="34">
        <v>764.7666</v>
      </c>
      <c r="I34" s="271">
        <v>34925</v>
      </c>
      <c r="J34" s="263" t="s">
        <v>2755</v>
      </c>
      <c r="K34" s="11" t="s">
        <v>46</v>
      </c>
      <c r="L34" s="11" t="s">
        <v>1220</v>
      </c>
      <c r="M34" s="11" t="s">
        <v>2013</v>
      </c>
      <c r="N34" s="422" t="s">
        <v>3081</v>
      </c>
      <c r="O34" s="422" t="s">
        <v>3081</v>
      </c>
      <c r="P34" s="448" t="s">
        <v>1595</v>
      </c>
    </row>
    <row r="35" spans="1:16" ht="60">
      <c r="A35" s="30">
        <v>22</v>
      </c>
      <c r="B35" s="69">
        <v>201</v>
      </c>
      <c r="C35" s="26" t="s">
        <v>713</v>
      </c>
      <c r="D35" s="422"/>
      <c r="E35" s="422" t="s">
        <v>2910</v>
      </c>
      <c r="F35" s="11" t="s">
        <v>2936</v>
      </c>
      <c r="G35" s="30" t="s">
        <v>3465</v>
      </c>
      <c r="H35" s="34">
        <v>418.9484</v>
      </c>
      <c r="I35" s="271">
        <v>34943</v>
      </c>
      <c r="J35" s="263" t="s">
        <v>2755</v>
      </c>
      <c r="K35" s="343" t="s">
        <v>2180</v>
      </c>
      <c r="L35" s="11" t="s">
        <v>1220</v>
      </c>
      <c r="M35" s="11" t="s">
        <v>769</v>
      </c>
      <c r="N35" s="422" t="s">
        <v>3081</v>
      </c>
      <c r="O35" s="422" t="s">
        <v>3081</v>
      </c>
      <c r="P35" s="448" t="s">
        <v>1595</v>
      </c>
    </row>
    <row r="36" spans="1:16" ht="72">
      <c r="A36" s="30">
        <v>23</v>
      </c>
      <c r="B36" s="69">
        <v>202</v>
      </c>
      <c r="C36" s="26" t="s">
        <v>367</v>
      </c>
      <c r="D36" s="422"/>
      <c r="E36" s="422" t="s">
        <v>2910</v>
      </c>
      <c r="F36" s="11" t="s">
        <v>2944</v>
      </c>
      <c r="G36" s="30" t="s">
        <v>3465</v>
      </c>
      <c r="H36" s="34">
        <v>658.8987</v>
      </c>
      <c r="I36" s="271">
        <v>34943</v>
      </c>
      <c r="J36" s="263" t="s">
        <v>2755</v>
      </c>
      <c r="K36" s="343" t="s">
        <v>0</v>
      </c>
      <c r="L36" s="11" t="s">
        <v>1220</v>
      </c>
      <c r="M36" s="11" t="s">
        <v>1043</v>
      </c>
      <c r="N36" s="422" t="s">
        <v>3081</v>
      </c>
      <c r="O36" s="422" t="s">
        <v>3081</v>
      </c>
      <c r="P36" s="448" t="s">
        <v>1595</v>
      </c>
    </row>
    <row r="37" spans="1:16" ht="48">
      <c r="A37" s="30">
        <v>24</v>
      </c>
      <c r="B37" s="69">
        <v>203</v>
      </c>
      <c r="C37" s="26" t="s">
        <v>368</v>
      </c>
      <c r="D37" s="422"/>
      <c r="E37" s="422" t="s">
        <v>2910</v>
      </c>
      <c r="F37" s="11" t="s">
        <v>2945</v>
      </c>
      <c r="G37" s="30" t="s">
        <v>3465</v>
      </c>
      <c r="H37" s="34">
        <v>280.2741</v>
      </c>
      <c r="I37" s="271">
        <v>34943</v>
      </c>
      <c r="J37" s="263" t="s">
        <v>2755</v>
      </c>
      <c r="K37" s="11" t="s">
        <v>1526</v>
      </c>
      <c r="L37" s="11" t="s">
        <v>1220</v>
      </c>
      <c r="M37" s="11" t="s">
        <v>2527</v>
      </c>
      <c r="N37" s="422" t="s">
        <v>3081</v>
      </c>
      <c r="O37" s="422" t="s">
        <v>3081</v>
      </c>
      <c r="P37" s="448" t="s">
        <v>1595</v>
      </c>
    </row>
    <row r="38" spans="1:16" ht="96">
      <c r="A38" s="30">
        <v>25</v>
      </c>
      <c r="B38" s="69">
        <v>204</v>
      </c>
      <c r="C38" s="26" t="s">
        <v>1927</v>
      </c>
      <c r="D38" s="422"/>
      <c r="E38" s="422" t="s">
        <v>2910</v>
      </c>
      <c r="F38" s="11" t="s">
        <v>2946</v>
      </c>
      <c r="G38" s="30" t="s">
        <v>3465</v>
      </c>
      <c r="H38" s="34">
        <v>1941.6653</v>
      </c>
      <c r="I38" s="271">
        <v>34943</v>
      </c>
      <c r="J38" s="263" t="s">
        <v>2755</v>
      </c>
      <c r="K38" s="343" t="s">
        <v>3045</v>
      </c>
      <c r="L38" s="11" t="s">
        <v>79</v>
      </c>
      <c r="M38" s="11" t="s">
        <v>1774</v>
      </c>
      <c r="N38" s="422" t="s">
        <v>3081</v>
      </c>
      <c r="O38" s="422" t="s">
        <v>3081</v>
      </c>
      <c r="P38" s="448" t="s">
        <v>1595</v>
      </c>
    </row>
    <row r="39" spans="1:16" ht="48">
      <c r="A39" s="30">
        <v>26</v>
      </c>
      <c r="B39" s="69">
        <v>205</v>
      </c>
      <c r="C39" s="26" t="s">
        <v>1928</v>
      </c>
      <c r="D39" s="422"/>
      <c r="E39" s="422" t="s">
        <v>2910</v>
      </c>
      <c r="F39" s="11" t="s">
        <v>2945</v>
      </c>
      <c r="G39" s="30" t="s">
        <v>3465</v>
      </c>
      <c r="H39" s="34">
        <v>713.0787</v>
      </c>
      <c r="I39" s="271">
        <v>34948</v>
      </c>
      <c r="J39" s="263" t="s">
        <v>2755</v>
      </c>
      <c r="K39" s="11" t="s">
        <v>2211</v>
      </c>
      <c r="L39" s="11" t="s">
        <v>1220</v>
      </c>
      <c r="M39" s="11" t="s">
        <v>769</v>
      </c>
      <c r="N39" s="422" t="s">
        <v>3081</v>
      </c>
      <c r="O39" s="422" t="s">
        <v>3081</v>
      </c>
      <c r="P39" s="448" t="s">
        <v>1595</v>
      </c>
    </row>
    <row r="40" spans="1:16" ht="72">
      <c r="A40" s="30">
        <v>27</v>
      </c>
      <c r="B40" s="69">
        <v>206</v>
      </c>
      <c r="C40" s="26" t="s">
        <v>1929</v>
      </c>
      <c r="D40" s="422"/>
      <c r="E40" s="422" t="s">
        <v>2910</v>
      </c>
      <c r="F40" s="11" t="s">
        <v>2947</v>
      </c>
      <c r="G40" s="30" t="s">
        <v>3465</v>
      </c>
      <c r="H40" s="34">
        <v>1510.3425</v>
      </c>
      <c r="I40" s="271">
        <v>34949</v>
      </c>
      <c r="J40" s="263" t="s">
        <v>2755</v>
      </c>
      <c r="K40" s="343" t="s">
        <v>1645</v>
      </c>
      <c r="L40" s="11" t="s">
        <v>1220</v>
      </c>
      <c r="M40" s="11" t="s">
        <v>769</v>
      </c>
      <c r="N40" s="422" t="s">
        <v>3081</v>
      </c>
      <c r="O40" s="422" t="s">
        <v>3081</v>
      </c>
      <c r="P40" s="448" t="s">
        <v>1595</v>
      </c>
    </row>
    <row r="41" spans="1:16" ht="48">
      <c r="A41" s="30">
        <v>28</v>
      </c>
      <c r="B41" s="69">
        <v>211</v>
      </c>
      <c r="C41" s="26" t="s">
        <v>1487</v>
      </c>
      <c r="D41" s="422"/>
      <c r="E41" s="422" t="s">
        <v>2910</v>
      </c>
      <c r="F41" s="11" t="s">
        <v>2945</v>
      </c>
      <c r="G41" s="30" t="s">
        <v>3465</v>
      </c>
      <c r="H41" s="34">
        <v>2754.173</v>
      </c>
      <c r="I41" s="271">
        <v>34964</v>
      </c>
      <c r="J41" s="263" t="s">
        <v>2755</v>
      </c>
      <c r="K41" s="343" t="s">
        <v>3046</v>
      </c>
      <c r="L41" s="11" t="s">
        <v>1220</v>
      </c>
      <c r="M41" s="11" t="s">
        <v>769</v>
      </c>
      <c r="N41" s="422" t="s">
        <v>3081</v>
      </c>
      <c r="O41" s="422" t="s">
        <v>3081</v>
      </c>
      <c r="P41" s="448" t="s">
        <v>1595</v>
      </c>
    </row>
    <row r="42" spans="1:16" ht="60">
      <c r="A42" s="30">
        <v>29</v>
      </c>
      <c r="B42" s="69">
        <v>216</v>
      </c>
      <c r="C42" s="26" t="s">
        <v>2113</v>
      </c>
      <c r="D42" s="422"/>
      <c r="E42" s="422" t="s">
        <v>2910</v>
      </c>
      <c r="F42" s="11" t="s">
        <v>2948</v>
      </c>
      <c r="G42" s="30" t="s">
        <v>3465</v>
      </c>
      <c r="H42" s="34">
        <v>583.4626</v>
      </c>
      <c r="I42" s="271">
        <v>34981</v>
      </c>
      <c r="J42" s="263" t="s">
        <v>2755</v>
      </c>
      <c r="K42" s="11" t="s">
        <v>1526</v>
      </c>
      <c r="L42" s="11" t="s">
        <v>1220</v>
      </c>
      <c r="M42" s="11" t="s">
        <v>1971</v>
      </c>
      <c r="N42" s="422" t="s">
        <v>3081</v>
      </c>
      <c r="O42" s="422" t="s">
        <v>3081</v>
      </c>
      <c r="P42" s="448" t="s">
        <v>1595</v>
      </c>
    </row>
    <row r="43" spans="1:16" ht="60">
      <c r="A43" s="30">
        <v>30</v>
      </c>
      <c r="B43" s="69">
        <v>222</v>
      </c>
      <c r="C43" s="26" t="s">
        <v>1056</v>
      </c>
      <c r="D43" s="422"/>
      <c r="E43" s="422" t="s">
        <v>2910</v>
      </c>
      <c r="F43" s="11" t="s">
        <v>2949</v>
      </c>
      <c r="G43" s="30" t="s">
        <v>3465</v>
      </c>
      <c r="H43" s="34">
        <v>2384.449</v>
      </c>
      <c r="I43" s="271">
        <v>34983</v>
      </c>
      <c r="J43" s="263" t="s">
        <v>2755</v>
      </c>
      <c r="K43" s="11" t="s">
        <v>1644</v>
      </c>
      <c r="L43" s="11" t="s">
        <v>1220</v>
      </c>
      <c r="M43" s="11" t="s">
        <v>286</v>
      </c>
      <c r="N43" s="422" t="s">
        <v>3081</v>
      </c>
      <c r="O43" s="422" t="s">
        <v>3081</v>
      </c>
      <c r="P43" s="448" t="s">
        <v>1595</v>
      </c>
    </row>
    <row r="44" spans="1:16" ht="60">
      <c r="A44" s="30">
        <v>31</v>
      </c>
      <c r="B44" s="69">
        <v>226</v>
      </c>
      <c r="C44" s="26" t="s">
        <v>876</v>
      </c>
      <c r="D44" s="422"/>
      <c r="E44" s="422" t="s">
        <v>2910</v>
      </c>
      <c r="F44" s="11" t="s">
        <v>2950</v>
      </c>
      <c r="G44" s="30" t="s">
        <v>3465</v>
      </c>
      <c r="H44" s="34">
        <v>2633.9038</v>
      </c>
      <c r="I44" s="271">
        <v>35009</v>
      </c>
      <c r="J44" s="263" t="s">
        <v>2755</v>
      </c>
      <c r="K44" s="343" t="s">
        <v>3047</v>
      </c>
      <c r="L44" s="11" t="s">
        <v>79</v>
      </c>
      <c r="M44" s="11" t="s">
        <v>286</v>
      </c>
      <c r="N44" s="422" t="s">
        <v>3081</v>
      </c>
      <c r="O44" s="422" t="s">
        <v>3081</v>
      </c>
      <c r="P44" s="448" t="s">
        <v>1595</v>
      </c>
    </row>
    <row r="45" spans="1:16" ht="60">
      <c r="A45" s="30">
        <v>32</v>
      </c>
      <c r="B45" s="69">
        <v>231</v>
      </c>
      <c r="C45" s="26" t="s">
        <v>2201</v>
      </c>
      <c r="D45" s="422"/>
      <c r="E45" s="422" t="s">
        <v>2910</v>
      </c>
      <c r="F45" s="11" t="s">
        <v>2951</v>
      </c>
      <c r="G45" s="30" t="s">
        <v>3465</v>
      </c>
      <c r="H45" s="34">
        <v>282.0297</v>
      </c>
      <c r="I45" s="271">
        <v>35019</v>
      </c>
      <c r="J45" s="263" t="s">
        <v>2755</v>
      </c>
      <c r="K45" s="11" t="s">
        <v>1586</v>
      </c>
      <c r="L45" s="11" t="s">
        <v>1036</v>
      </c>
      <c r="M45" s="11" t="s">
        <v>2601</v>
      </c>
      <c r="N45" s="422" t="s">
        <v>3081</v>
      </c>
      <c r="O45" s="422" t="s">
        <v>3081</v>
      </c>
      <c r="P45" s="448" t="s">
        <v>581</v>
      </c>
    </row>
    <row r="46" spans="1:16" ht="60">
      <c r="A46" s="30">
        <v>33</v>
      </c>
      <c r="B46" s="69">
        <v>232</v>
      </c>
      <c r="C46" s="26" t="s">
        <v>1918</v>
      </c>
      <c r="D46" s="422"/>
      <c r="E46" s="422" t="s">
        <v>2910</v>
      </c>
      <c r="F46" s="11" t="s">
        <v>2952</v>
      </c>
      <c r="G46" s="30" t="s">
        <v>3465</v>
      </c>
      <c r="H46" s="34">
        <v>1386.1549</v>
      </c>
      <c r="I46" s="271">
        <v>35019</v>
      </c>
      <c r="J46" s="263" t="s">
        <v>2755</v>
      </c>
      <c r="K46" s="11" t="s">
        <v>977</v>
      </c>
      <c r="L46" s="11" t="s">
        <v>1036</v>
      </c>
      <c r="M46" s="11" t="s">
        <v>2601</v>
      </c>
      <c r="N46" s="422" t="s">
        <v>3081</v>
      </c>
      <c r="O46" s="422" t="s">
        <v>3081</v>
      </c>
      <c r="P46" s="448" t="s">
        <v>581</v>
      </c>
    </row>
    <row r="47" spans="1:16" ht="60">
      <c r="A47" s="30">
        <v>34</v>
      </c>
      <c r="B47" s="69">
        <v>233</v>
      </c>
      <c r="C47" s="26" t="s">
        <v>2298</v>
      </c>
      <c r="D47" s="422"/>
      <c r="E47" s="422" t="s">
        <v>2910</v>
      </c>
      <c r="F47" s="11" t="s">
        <v>2953</v>
      </c>
      <c r="G47" s="30" t="s">
        <v>3465</v>
      </c>
      <c r="H47" s="34">
        <v>441.9208</v>
      </c>
      <c r="I47" s="271">
        <v>35019</v>
      </c>
      <c r="J47" s="263" t="s">
        <v>2755</v>
      </c>
      <c r="K47" s="11" t="s">
        <v>1587</v>
      </c>
      <c r="L47" s="11" t="s">
        <v>1220</v>
      </c>
      <c r="M47" s="11" t="s">
        <v>2601</v>
      </c>
      <c r="N47" s="422" t="s">
        <v>3081</v>
      </c>
      <c r="O47" s="422" t="s">
        <v>3081</v>
      </c>
      <c r="P47" s="448" t="s">
        <v>1595</v>
      </c>
    </row>
    <row r="48" spans="1:16" ht="24">
      <c r="A48" s="30">
        <v>35</v>
      </c>
      <c r="B48" s="69">
        <v>246</v>
      </c>
      <c r="C48" s="26" t="s">
        <v>1481</v>
      </c>
      <c r="D48" s="422"/>
      <c r="E48" s="422" t="s">
        <v>2910</v>
      </c>
      <c r="F48" s="11" t="s">
        <v>2954</v>
      </c>
      <c r="G48" s="30" t="s">
        <v>3465</v>
      </c>
      <c r="H48" s="34">
        <v>304.0661</v>
      </c>
      <c r="I48" s="271">
        <v>35173</v>
      </c>
      <c r="J48" s="263" t="s">
        <v>2755</v>
      </c>
      <c r="K48" s="11" t="s">
        <v>190</v>
      </c>
      <c r="L48" s="11" t="s">
        <v>1220</v>
      </c>
      <c r="M48" s="11" t="s">
        <v>2270</v>
      </c>
      <c r="N48" s="422" t="s">
        <v>3081</v>
      </c>
      <c r="O48" s="422" t="s">
        <v>3081</v>
      </c>
      <c r="P48" s="448" t="s">
        <v>1595</v>
      </c>
    </row>
    <row r="49" spans="1:16" ht="48">
      <c r="A49" s="30">
        <v>36</v>
      </c>
      <c r="B49" s="69">
        <v>272</v>
      </c>
      <c r="C49" s="26" t="s">
        <v>1669</v>
      </c>
      <c r="D49" s="422"/>
      <c r="E49" s="422" t="s">
        <v>2910</v>
      </c>
      <c r="F49" s="45" t="s">
        <v>2938</v>
      </c>
      <c r="G49" s="30" t="s">
        <v>3465</v>
      </c>
      <c r="H49" s="34">
        <v>378.5267</v>
      </c>
      <c r="I49" s="271">
        <v>35444</v>
      </c>
      <c r="J49" s="263" t="s">
        <v>2755</v>
      </c>
      <c r="K49" s="11" t="s">
        <v>3048</v>
      </c>
      <c r="L49" s="11" t="s">
        <v>1220</v>
      </c>
      <c r="M49" s="11" t="s">
        <v>365</v>
      </c>
      <c r="N49" s="422" t="s">
        <v>3081</v>
      </c>
      <c r="O49" s="422" t="s">
        <v>3081</v>
      </c>
      <c r="P49" s="448" t="s">
        <v>1595</v>
      </c>
    </row>
    <row r="50" spans="1:16" ht="48">
      <c r="A50" s="30">
        <v>37</v>
      </c>
      <c r="B50" s="69">
        <v>278</v>
      </c>
      <c r="C50" s="26" t="s">
        <v>2348</v>
      </c>
      <c r="D50" s="422"/>
      <c r="E50" s="422" t="s">
        <v>2910</v>
      </c>
      <c r="F50" s="11" t="s">
        <v>2945</v>
      </c>
      <c r="G50" s="30" t="s">
        <v>3465</v>
      </c>
      <c r="H50" s="34">
        <v>546.5425</v>
      </c>
      <c r="I50" s="271">
        <v>35492</v>
      </c>
      <c r="J50" s="263" t="s">
        <v>2755</v>
      </c>
      <c r="K50" s="11" t="s">
        <v>1526</v>
      </c>
      <c r="L50" s="11" t="s">
        <v>1220</v>
      </c>
      <c r="M50" s="11" t="s">
        <v>2527</v>
      </c>
      <c r="N50" s="422" t="s">
        <v>3081</v>
      </c>
      <c r="O50" s="422" t="s">
        <v>3081</v>
      </c>
      <c r="P50" s="448" t="s">
        <v>1595</v>
      </c>
    </row>
    <row r="51" spans="1:16" ht="84">
      <c r="A51" s="30">
        <v>38</v>
      </c>
      <c r="B51" s="69" t="s">
        <v>3051</v>
      </c>
      <c r="C51" s="26" t="s">
        <v>2548</v>
      </c>
      <c r="D51" s="422"/>
      <c r="E51" s="422" t="s">
        <v>2910</v>
      </c>
      <c r="F51" s="11" t="s">
        <v>2956</v>
      </c>
      <c r="G51" s="30" t="s">
        <v>3465</v>
      </c>
      <c r="H51" s="34">
        <v>2497.683</v>
      </c>
      <c r="I51" s="271">
        <v>35500</v>
      </c>
      <c r="J51" s="263" t="s">
        <v>2755</v>
      </c>
      <c r="K51" s="11" t="s">
        <v>3049</v>
      </c>
      <c r="L51" s="11" t="s">
        <v>1220</v>
      </c>
      <c r="M51" s="11" t="s">
        <v>1959</v>
      </c>
      <c r="N51" s="422" t="s">
        <v>3081</v>
      </c>
      <c r="O51" s="422" t="s">
        <v>3081</v>
      </c>
      <c r="P51" s="448" t="s">
        <v>1595</v>
      </c>
    </row>
    <row r="52" spans="1:16" ht="84">
      <c r="A52" s="30">
        <v>39</v>
      </c>
      <c r="B52" s="69">
        <v>282</v>
      </c>
      <c r="C52" s="26" t="s">
        <v>2349</v>
      </c>
      <c r="D52" s="422"/>
      <c r="E52" s="422" t="s">
        <v>2910</v>
      </c>
      <c r="F52" s="11" t="s">
        <v>2958</v>
      </c>
      <c r="G52" s="30" t="s">
        <v>3465</v>
      </c>
      <c r="H52" s="34">
        <v>2086.0194</v>
      </c>
      <c r="I52" s="271">
        <v>35500</v>
      </c>
      <c r="J52" s="263" t="s">
        <v>2755</v>
      </c>
      <c r="K52" s="11" t="s">
        <v>3050</v>
      </c>
      <c r="L52" s="11" t="s">
        <v>1220</v>
      </c>
      <c r="M52" s="11" t="s">
        <v>1959</v>
      </c>
      <c r="N52" s="422" t="s">
        <v>3081</v>
      </c>
      <c r="O52" s="422" t="s">
        <v>3081</v>
      </c>
      <c r="P52" s="449" t="s">
        <v>2665</v>
      </c>
    </row>
    <row r="53" spans="1:16" ht="48">
      <c r="A53" s="30">
        <v>40</v>
      </c>
      <c r="B53" s="69">
        <v>287</v>
      </c>
      <c r="C53" s="26" t="s">
        <v>2636</v>
      </c>
      <c r="D53" s="422"/>
      <c r="E53" s="422" t="s">
        <v>2910</v>
      </c>
      <c r="F53" s="45" t="s">
        <v>2938</v>
      </c>
      <c r="G53" s="30" t="s">
        <v>3465</v>
      </c>
      <c r="H53" s="34">
        <v>84.1269</v>
      </c>
      <c r="I53" s="271">
        <v>35508</v>
      </c>
      <c r="J53" s="263" t="s">
        <v>2755</v>
      </c>
      <c r="K53" s="11" t="s">
        <v>2375</v>
      </c>
      <c r="L53" s="11" t="s">
        <v>1220</v>
      </c>
      <c r="M53" s="11" t="s">
        <v>2270</v>
      </c>
      <c r="N53" s="422" t="s">
        <v>3081</v>
      </c>
      <c r="O53" s="422" t="s">
        <v>3081</v>
      </c>
      <c r="P53" s="448" t="s">
        <v>1595</v>
      </c>
    </row>
    <row r="54" spans="1:16" ht="168">
      <c r="A54" s="30">
        <v>41</v>
      </c>
      <c r="B54" s="69">
        <v>323</v>
      </c>
      <c r="C54" s="26" t="s">
        <v>387</v>
      </c>
      <c r="D54" s="422"/>
      <c r="E54" s="422" t="s">
        <v>2910</v>
      </c>
      <c r="F54" s="11" t="s">
        <v>2959</v>
      </c>
      <c r="G54" s="696" t="s">
        <v>3463</v>
      </c>
      <c r="H54" s="34">
        <v>320.6759</v>
      </c>
      <c r="I54" s="271">
        <v>35685</v>
      </c>
      <c r="J54" s="263" t="s">
        <v>2755</v>
      </c>
      <c r="K54" s="11" t="s">
        <v>1685</v>
      </c>
      <c r="L54" s="11" t="s">
        <v>1220</v>
      </c>
      <c r="M54" s="11" t="s">
        <v>2270</v>
      </c>
      <c r="N54" s="422" t="s">
        <v>3081</v>
      </c>
      <c r="O54" s="422" t="s">
        <v>3081</v>
      </c>
      <c r="P54" s="448" t="s">
        <v>1595</v>
      </c>
    </row>
    <row r="55" spans="1:16" ht="84">
      <c r="A55" s="30">
        <v>42</v>
      </c>
      <c r="B55" s="69">
        <v>352</v>
      </c>
      <c r="C55" s="26" t="s">
        <v>1600</v>
      </c>
      <c r="D55" s="422"/>
      <c r="E55" s="422" t="s">
        <v>2910</v>
      </c>
      <c r="F55" s="10" t="s">
        <v>2960</v>
      </c>
      <c r="G55" s="30" t="s">
        <v>3465</v>
      </c>
      <c r="H55" s="34">
        <v>84.0818</v>
      </c>
      <c r="I55" s="271">
        <v>35698</v>
      </c>
      <c r="J55" s="263" t="s">
        <v>2755</v>
      </c>
      <c r="K55" s="11" t="s">
        <v>1686</v>
      </c>
      <c r="L55" s="11" t="s">
        <v>1220</v>
      </c>
      <c r="M55" s="11" t="s">
        <v>310</v>
      </c>
      <c r="N55" s="422" t="s">
        <v>3081</v>
      </c>
      <c r="O55" s="422" t="s">
        <v>3081</v>
      </c>
      <c r="P55" s="448" t="s">
        <v>1595</v>
      </c>
    </row>
    <row r="56" spans="1:16" ht="36">
      <c r="A56" s="30">
        <v>43</v>
      </c>
      <c r="B56" s="69">
        <v>358</v>
      </c>
      <c r="C56" s="26" t="s">
        <v>2447</v>
      </c>
      <c r="D56" s="422"/>
      <c r="E56" s="422" t="s">
        <v>2910</v>
      </c>
      <c r="F56" s="11" t="s">
        <v>2961</v>
      </c>
      <c r="G56" s="30" t="s">
        <v>3465</v>
      </c>
      <c r="H56" s="34">
        <v>79.2204</v>
      </c>
      <c r="I56" s="271">
        <v>35718</v>
      </c>
      <c r="J56" s="263" t="s">
        <v>2755</v>
      </c>
      <c r="K56" s="11" t="s">
        <v>1989</v>
      </c>
      <c r="L56" s="11" t="s">
        <v>1220</v>
      </c>
      <c r="M56" s="11" t="s">
        <v>365</v>
      </c>
      <c r="N56" s="422" t="s">
        <v>3081</v>
      </c>
      <c r="O56" s="422" t="s">
        <v>3081</v>
      </c>
      <c r="P56" s="448" t="s">
        <v>1595</v>
      </c>
    </row>
    <row r="57" spans="1:16" ht="60">
      <c r="A57" s="30">
        <v>44</v>
      </c>
      <c r="B57" s="69">
        <v>364</v>
      </c>
      <c r="C57" s="26" t="s">
        <v>2325</v>
      </c>
      <c r="D57" s="422"/>
      <c r="E57" s="422" t="s">
        <v>2910</v>
      </c>
      <c r="F57" s="11" t="s">
        <v>2962</v>
      </c>
      <c r="G57" s="30" t="s">
        <v>3465</v>
      </c>
      <c r="H57" s="34">
        <v>138.6855</v>
      </c>
      <c r="I57" s="271">
        <v>35821</v>
      </c>
      <c r="J57" s="263" t="s">
        <v>2755</v>
      </c>
      <c r="K57" s="11" t="s">
        <v>1687</v>
      </c>
      <c r="L57" s="11" t="s">
        <v>1220</v>
      </c>
      <c r="M57" s="11" t="s">
        <v>2193</v>
      </c>
      <c r="N57" s="422" t="s">
        <v>3081</v>
      </c>
      <c r="O57" s="422" t="s">
        <v>3081</v>
      </c>
      <c r="P57" s="448" t="s">
        <v>1595</v>
      </c>
    </row>
    <row r="58" spans="1:16" ht="36">
      <c r="A58" s="30">
        <v>45</v>
      </c>
      <c r="B58" s="69">
        <v>375</v>
      </c>
      <c r="C58" s="26" t="s">
        <v>1019</v>
      </c>
      <c r="D58" s="422"/>
      <c r="E58" s="422" t="s">
        <v>2910</v>
      </c>
      <c r="F58" s="11" t="s">
        <v>2963</v>
      </c>
      <c r="G58" s="30" t="s">
        <v>3465</v>
      </c>
      <c r="H58" s="34">
        <v>799.0256</v>
      </c>
      <c r="I58" s="271">
        <v>36070</v>
      </c>
      <c r="J58" s="263" t="s">
        <v>2755</v>
      </c>
      <c r="K58" s="11" t="s">
        <v>1786</v>
      </c>
      <c r="L58" s="11" t="s">
        <v>1220</v>
      </c>
      <c r="M58" s="11" t="s">
        <v>817</v>
      </c>
      <c r="N58" s="422" t="s">
        <v>3081</v>
      </c>
      <c r="O58" s="422" t="s">
        <v>3081</v>
      </c>
      <c r="P58" s="448" t="s">
        <v>1595</v>
      </c>
    </row>
    <row r="59" spans="1:16" ht="36">
      <c r="A59" s="30">
        <v>46</v>
      </c>
      <c r="B59" s="69">
        <v>383</v>
      </c>
      <c r="C59" s="26" t="s">
        <v>2033</v>
      </c>
      <c r="D59" s="422"/>
      <c r="E59" s="422" t="s">
        <v>2910</v>
      </c>
      <c r="F59" s="11" t="s">
        <v>2964</v>
      </c>
      <c r="G59" s="30" t="s">
        <v>3465</v>
      </c>
      <c r="H59" s="34">
        <v>325.1481</v>
      </c>
      <c r="I59" s="271">
        <v>36215</v>
      </c>
      <c r="J59" s="263" t="s">
        <v>2755</v>
      </c>
      <c r="K59" s="11" t="s">
        <v>316</v>
      </c>
      <c r="L59" s="11" t="s">
        <v>1220</v>
      </c>
      <c r="M59" s="11" t="s">
        <v>214</v>
      </c>
      <c r="N59" s="422" t="s">
        <v>3081</v>
      </c>
      <c r="O59" s="422" t="s">
        <v>3081</v>
      </c>
      <c r="P59" s="448" t="s">
        <v>1595</v>
      </c>
    </row>
    <row r="60" spans="1:16" ht="36">
      <c r="A60" s="30">
        <v>47</v>
      </c>
      <c r="B60" s="69">
        <v>393</v>
      </c>
      <c r="C60" s="26" t="s">
        <v>958</v>
      </c>
      <c r="D60" s="422"/>
      <c r="E60" s="422" t="s">
        <v>2910</v>
      </c>
      <c r="F60" s="11" t="s">
        <v>2965</v>
      </c>
      <c r="G60" s="30" t="s">
        <v>3465</v>
      </c>
      <c r="H60" s="34">
        <v>291.7219</v>
      </c>
      <c r="I60" s="271">
        <v>36633</v>
      </c>
      <c r="J60" s="263" t="s">
        <v>2755</v>
      </c>
      <c r="K60" s="11" t="s">
        <v>768</v>
      </c>
      <c r="L60" s="11" t="s">
        <v>1220</v>
      </c>
      <c r="M60" s="11" t="s">
        <v>214</v>
      </c>
      <c r="N60" s="422" t="s">
        <v>3081</v>
      </c>
      <c r="O60" s="422" t="s">
        <v>3081</v>
      </c>
      <c r="P60" s="448" t="s">
        <v>1595</v>
      </c>
    </row>
    <row r="61" spans="1:16" ht="48">
      <c r="A61" s="30">
        <v>48</v>
      </c>
      <c r="B61" s="69">
        <v>397</v>
      </c>
      <c r="C61" s="46" t="s">
        <v>2457</v>
      </c>
      <c r="D61" s="422"/>
      <c r="E61" s="422" t="s">
        <v>2910</v>
      </c>
      <c r="F61" s="11" t="s">
        <v>2966</v>
      </c>
      <c r="G61" s="30" t="s">
        <v>3465</v>
      </c>
      <c r="H61" s="34">
        <v>84.01971</v>
      </c>
      <c r="I61" s="271" t="s">
        <v>2089</v>
      </c>
      <c r="J61" s="263" t="s">
        <v>2755</v>
      </c>
      <c r="K61" s="24" t="s">
        <v>78</v>
      </c>
      <c r="L61" s="24" t="s">
        <v>79</v>
      </c>
      <c r="M61" s="24" t="s">
        <v>1829</v>
      </c>
      <c r="N61" s="422" t="s">
        <v>3081</v>
      </c>
      <c r="O61" s="422" t="s">
        <v>3081</v>
      </c>
      <c r="P61" s="448" t="s">
        <v>1595</v>
      </c>
    </row>
    <row r="62" spans="1:16" ht="48">
      <c r="A62" s="30">
        <v>49</v>
      </c>
      <c r="B62" s="69">
        <v>399</v>
      </c>
      <c r="C62" s="46" t="s">
        <v>2458</v>
      </c>
      <c r="D62" s="422"/>
      <c r="E62" s="422" t="s">
        <v>2910</v>
      </c>
      <c r="F62" s="11" t="s">
        <v>2967</v>
      </c>
      <c r="G62" s="30" t="s">
        <v>3465</v>
      </c>
      <c r="H62" s="34">
        <v>335.0228</v>
      </c>
      <c r="I62" s="271" t="s">
        <v>2036</v>
      </c>
      <c r="J62" s="263" t="s">
        <v>2755</v>
      </c>
      <c r="K62" s="24" t="s">
        <v>2037</v>
      </c>
      <c r="L62" s="24" t="s">
        <v>1220</v>
      </c>
      <c r="M62" s="24" t="s">
        <v>609</v>
      </c>
      <c r="N62" s="422" t="s">
        <v>3081</v>
      </c>
      <c r="O62" s="422" t="s">
        <v>3081</v>
      </c>
      <c r="P62" s="448" t="s">
        <v>1595</v>
      </c>
    </row>
    <row r="63" spans="1:16" ht="48">
      <c r="A63" s="30">
        <v>50</v>
      </c>
      <c r="B63" s="69">
        <v>402</v>
      </c>
      <c r="C63" s="46" t="s">
        <v>413</v>
      </c>
      <c r="D63" s="422"/>
      <c r="E63" s="422" t="s">
        <v>2910</v>
      </c>
      <c r="F63" s="11" t="s">
        <v>2968</v>
      </c>
      <c r="G63" s="30" t="s">
        <v>3465</v>
      </c>
      <c r="H63" s="34">
        <v>509.9196</v>
      </c>
      <c r="I63" s="271" t="s">
        <v>1812</v>
      </c>
      <c r="J63" s="263" t="s">
        <v>2755</v>
      </c>
      <c r="K63" s="24" t="s">
        <v>78</v>
      </c>
      <c r="L63" s="24" t="s">
        <v>79</v>
      </c>
      <c r="M63" s="24" t="s">
        <v>1774</v>
      </c>
      <c r="N63" s="422" t="s">
        <v>3081</v>
      </c>
      <c r="O63" s="422" t="s">
        <v>3081</v>
      </c>
      <c r="P63" s="448" t="s">
        <v>1595</v>
      </c>
    </row>
    <row r="64" spans="1:16" ht="48">
      <c r="A64" s="30">
        <v>51</v>
      </c>
      <c r="B64" s="69">
        <v>403</v>
      </c>
      <c r="C64" s="46" t="s">
        <v>124</v>
      </c>
      <c r="D64" s="422"/>
      <c r="E64" s="422" t="s">
        <v>2910</v>
      </c>
      <c r="F64" s="11" t="s">
        <v>2968</v>
      </c>
      <c r="G64" s="30" t="s">
        <v>3465</v>
      </c>
      <c r="H64" s="34">
        <v>163.4041</v>
      </c>
      <c r="I64" s="271" t="s">
        <v>2273</v>
      </c>
      <c r="J64" s="263" t="s">
        <v>2755</v>
      </c>
      <c r="K64" s="24" t="s">
        <v>78</v>
      </c>
      <c r="L64" s="24" t="s">
        <v>79</v>
      </c>
      <c r="M64" s="24" t="s">
        <v>2274</v>
      </c>
      <c r="N64" s="422" t="s">
        <v>3081</v>
      </c>
      <c r="O64" s="422" t="s">
        <v>3081</v>
      </c>
      <c r="P64" s="448" t="s">
        <v>1595</v>
      </c>
    </row>
    <row r="65" spans="1:16" ht="48">
      <c r="A65" s="30">
        <v>52</v>
      </c>
      <c r="B65" s="69">
        <v>405</v>
      </c>
      <c r="C65" s="46" t="s">
        <v>2294</v>
      </c>
      <c r="D65" s="422"/>
      <c r="E65" s="422" t="s">
        <v>2910</v>
      </c>
      <c r="F65" s="11" t="s">
        <v>2969</v>
      </c>
      <c r="G65" s="30" t="s">
        <v>3465</v>
      </c>
      <c r="H65" s="34">
        <v>495.9743</v>
      </c>
      <c r="I65" s="271" t="s">
        <v>122</v>
      </c>
      <c r="J65" s="263" t="s">
        <v>2755</v>
      </c>
      <c r="K65" s="24" t="s">
        <v>1671</v>
      </c>
      <c r="L65" s="24" t="s">
        <v>1220</v>
      </c>
      <c r="M65" s="24" t="s">
        <v>2259</v>
      </c>
      <c r="N65" s="422" t="s">
        <v>3081</v>
      </c>
      <c r="O65" s="422" t="s">
        <v>3081</v>
      </c>
      <c r="P65" s="448" t="s">
        <v>1595</v>
      </c>
    </row>
    <row r="66" spans="1:16" ht="48">
      <c r="A66" s="30">
        <v>53</v>
      </c>
      <c r="B66" s="69">
        <v>424</v>
      </c>
      <c r="C66" s="46" t="s">
        <v>2327</v>
      </c>
      <c r="D66" s="422"/>
      <c r="E66" s="422" t="s">
        <v>2910</v>
      </c>
      <c r="F66" s="11" t="s">
        <v>2970</v>
      </c>
      <c r="G66" s="30" t="s">
        <v>3465</v>
      </c>
      <c r="H66" s="34">
        <v>117.3094</v>
      </c>
      <c r="I66" s="285">
        <v>37490</v>
      </c>
      <c r="J66" s="263" t="s">
        <v>2755</v>
      </c>
      <c r="K66" s="24" t="s">
        <v>449</v>
      </c>
      <c r="L66" s="24" t="s">
        <v>1220</v>
      </c>
      <c r="M66" s="24" t="s">
        <v>2249</v>
      </c>
      <c r="N66" s="422" t="s">
        <v>3081</v>
      </c>
      <c r="O66" s="422" t="s">
        <v>3081</v>
      </c>
      <c r="P66" s="448" t="s">
        <v>1595</v>
      </c>
    </row>
    <row r="67" spans="1:16" ht="24">
      <c r="A67" s="30">
        <v>54</v>
      </c>
      <c r="B67" s="69">
        <v>426</v>
      </c>
      <c r="C67" s="46" t="s">
        <v>1128</v>
      </c>
      <c r="D67" s="422"/>
      <c r="E67" s="422" t="s">
        <v>2910</v>
      </c>
      <c r="F67" s="11" t="s">
        <v>2971</v>
      </c>
      <c r="G67" s="30" t="s">
        <v>3465</v>
      </c>
      <c r="H67" s="34">
        <v>168.125</v>
      </c>
      <c r="I67" s="285">
        <v>37613</v>
      </c>
      <c r="J67" s="263" t="s">
        <v>2755</v>
      </c>
      <c r="K67" s="24" t="s">
        <v>1724</v>
      </c>
      <c r="L67" s="24" t="s">
        <v>1220</v>
      </c>
      <c r="M67" s="24" t="s">
        <v>1125</v>
      </c>
      <c r="N67" s="422" t="s">
        <v>3081</v>
      </c>
      <c r="O67" s="422" t="s">
        <v>3081</v>
      </c>
      <c r="P67" s="448" t="s">
        <v>1595</v>
      </c>
    </row>
    <row r="68" spans="1:16" ht="36">
      <c r="A68" s="30">
        <v>55</v>
      </c>
      <c r="B68" s="69">
        <v>427</v>
      </c>
      <c r="C68" s="46" t="s">
        <v>1942</v>
      </c>
      <c r="D68" s="422"/>
      <c r="E68" s="422" t="s">
        <v>2910</v>
      </c>
      <c r="F68" s="11" t="s">
        <v>2972</v>
      </c>
      <c r="G68" s="30" t="s">
        <v>3465</v>
      </c>
      <c r="H68" s="34">
        <v>168.2498</v>
      </c>
      <c r="I68" s="285">
        <v>37673</v>
      </c>
      <c r="J68" s="263" t="s">
        <v>2755</v>
      </c>
      <c r="K68" s="24" t="s">
        <v>380</v>
      </c>
      <c r="L68" s="24" t="s">
        <v>1220</v>
      </c>
      <c r="M68" s="24" t="s">
        <v>2270</v>
      </c>
      <c r="N68" s="422" t="s">
        <v>3081</v>
      </c>
      <c r="O68" s="422" t="s">
        <v>3081</v>
      </c>
      <c r="P68" s="448" t="s">
        <v>1595</v>
      </c>
    </row>
    <row r="69" spans="1:16" ht="48">
      <c r="A69" s="30">
        <v>56</v>
      </c>
      <c r="B69" s="69">
        <v>430</v>
      </c>
      <c r="C69" s="46" t="s">
        <v>442</v>
      </c>
      <c r="D69" s="422"/>
      <c r="E69" s="422" t="s">
        <v>2910</v>
      </c>
      <c r="F69" s="11" t="s">
        <v>2973</v>
      </c>
      <c r="G69" s="30" t="s">
        <v>3465</v>
      </c>
      <c r="H69" s="34">
        <v>557.1122</v>
      </c>
      <c r="I69" s="285">
        <v>37748</v>
      </c>
      <c r="J69" s="263" t="s">
        <v>2755</v>
      </c>
      <c r="K69" s="24" t="s">
        <v>2974</v>
      </c>
      <c r="L69" s="24" t="s">
        <v>1220</v>
      </c>
      <c r="M69" s="24" t="s">
        <v>2652</v>
      </c>
      <c r="N69" s="422" t="s">
        <v>3081</v>
      </c>
      <c r="O69" s="422" t="s">
        <v>3081</v>
      </c>
      <c r="P69" s="448" t="s">
        <v>1595</v>
      </c>
    </row>
    <row r="70" spans="1:16" ht="48">
      <c r="A70" s="30">
        <v>57</v>
      </c>
      <c r="B70" s="69">
        <v>433</v>
      </c>
      <c r="C70" s="46" t="s">
        <v>443</v>
      </c>
      <c r="D70" s="422"/>
      <c r="E70" s="422" t="s">
        <v>2910</v>
      </c>
      <c r="F70" s="11" t="s">
        <v>2975</v>
      </c>
      <c r="G70" s="30" t="s">
        <v>3465</v>
      </c>
      <c r="H70" s="34">
        <v>168.9904</v>
      </c>
      <c r="I70" s="285">
        <v>37833</v>
      </c>
      <c r="J70" s="263" t="s">
        <v>2755</v>
      </c>
      <c r="K70" s="24" t="s">
        <v>436</v>
      </c>
      <c r="L70" s="24" t="s">
        <v>1220</v>
      </c>
      <c r="M70" s="24" t="s">
        <v>1125</v>
      </c>
      <c r="N70" s="422" t="s">
        <v>3081</v>
      </c>
      <c r="O70" s="422" t="s">
        <v>3081</v>
      </c>
      <c r="P70" s="448" t="s">
        <v>1595</v>
      </c>
    </row>
    <row r="71" spans="1:16" ht="36">
      <c r="A71" s="30">
        <v>58</v>
      </c>
      <c r="B71" s="69">
        <v>434</v>
      </c>
      <c r="C71" s="46" t="s">
        <v>954</v>
      </c>
      <c r="D71" s="422"/>
      <c r="E71" s="422" t="s">
        <v>2910</v>
      </c>
      <c r="F71" s="11" t="s">
        <v>2976</v>
      </c>
      <c r="G71" s="30" t="s">
        <v>3465</v>
      </c>
      <c r="H71" s="34">
        <v>336.41</v>
      </c>
      <c r="I71" s="285">
        <v>37852</v>
      </c>
      <c r="J71" s="263" t="s">
        <v>2755</v>
      </c>
      <c r="K71" s="24" t="s">
        <v>1526</v>
      </c>
      <c r="L71" s="24" t="s">
        <v>1220</v>
      </c>
      <c r="M71" s="24" t="s">
        <v>2590</v>
      </c>
      <c r="N71" s="422" t="s">
        <v>3081</v>
      </c>
      <c r="O71" s="422" t="s">
        <v>3081</v>
      </c>
      <c r="P71" s="448" t="s">
        <v>1595</v>
      </c>
    </row>
    <row r="72" spans="1:16" ht="48">
      <c r="A72" s="30">
        <v>59</v>
      </c>
      <c r="B72" s="69">
        <v>436</v>
      </c>
      <c r="C72" s="46" t="s">
        <v>2419</v>
      </c>
      <c r="D72" s="422"/>
      <c r="E72" s="422" t="s">
        <v>2910</v>
      </c>
      <c r="F72" s="11" t="s">
        <v>2977</v>
      </c>
      <c r="G72" s="30" t="s">
        <v>3465</v>
      </c>
      <c r="H72" s="34">
        <v>168.2119</v>
      </c>
      <c r="I72" s="285">
        <v>37958</v>
      </c>
      <c r="J72" s="263" t="s">
        <v>2755</v>
      </c>
      <c r="K72" s="24" t="s">
        <v>211</v>
      </c>
      <c r="L72" s="24" t="s">
        <v>1220</v>
      </c>
      <c r="M72" s="24" t="s">
        <v>2045</v>
      </c>
      <c r="N72" s="422" t="s">
        <v>3081</v>
      </c>
      <c r="O72" s="422" t="s">
        <v>3081</v>
      </c>
      <c r="P72" s="448" t="s">
        <v>1595</v>
      </c>
    </row>
    <row r="73" spans="1:16" ht="60">
      <c r="A73" s="30">
        <v>60</v>
      </c>
      <c r="B73" s="69">
        <v>438</v>
      </c>
      <c r="C73" s="46" t="s">
        <v>2693</v>
      </c>
      <c r="D73" s="422"/>
      <c r="E73" s="422" t="s">
        <v>2910</v>
      </c>
      <c r="F73" s="11" t="s">
        <v>2978</v>
      </c>
      <c r="G73" s="30" t="s">
        <v>3465</v>
      </c>
      <c r="H73" s="34">
        <v>629.3862</v>
      </c>
      <c r="I73" s="271">
        <v>38062</v>
      </c>
      <c r="J73" s="263" t="s">
        <v>2755</v>
      </c>
      <c r="K73" s="24" t="s">
        <v>910</v>
      </c>
      <c r="L73" s="24" t="s">
        <v>1220</v>
      </c>
      <c r="M73" s="24" t="s">
        <v>578</v>
      </c>
      <c r="N73" s="422" t="s">
        <v>3081</v>
      </c>
      <c r="O73" s="422" t="s">
        <v>3081</v>
      </c>
      <c r="P73" s="448" t="s">
        <v>1595</v>
      </c>
    </row>
    <row r="74" spans="1:16" ht="48">
      <c r="A74" s="30">
        <v>61</v>
      </c>
      <c r="B74" s="69">
        <v>439</v>
      </c>
      <c r="C74" s="46" t="s">
        <v>2694</v>
      </c>
      <c r="D74" s="422"/>
      <c r="E74" s="422" t="s">
        <v>2910</v>
      </c>
      <c r="F74" s="11" t="s">
        <v>2979</v>
      </c>
      <c r="G74" s="30" t="s">
        <v>3465</v>
      </c>
      <c r="H74" s="34">
        <v>199.0029</v>
      </c>
      <c r="I74" s="271">
        <v>38114</v>
      </c>
      <c r="J74" s="263" t="s">
        <v>2755</v>
      </c>
      <c r="K74" s="41" t="s">
        <v>2428</v>
      </c>
      <c r="L74" s="24" t="s">
        <v>1220</v>
      </c>
      <c r="M74" s="24" t="s">
        <v>2045</v>
      </c>
      <c r="N74" s="422" t="s">
        <v>3081</v>
      </c>
      <c r="O74" s="422" t="s">
        <v>3081</v>
      </c>
      <c r="P74" s="448" t="s">
        <v>1595</v>
      </c>
    </row>
    <row r="75" spans="1:16" ht="168">
      <c r="A75" s="30">
        <v>62</v>
      </c>
      <c r="B75" s="69">
        <v>441</v>
      </c>
      <c r="C75" s="46" t="s">
        <v>2695</v>
      </c>
      <c r="D75" s="422"/>
      <c r="E75" s="422" t="s">
        <v>2910</v>
      </c>
      <c r="F75" s="11" t="s">
        <v>2959</v>
      </c>
      <c r="G75" s="696" t="s">
        <v>3463</v>
      </c>
      <c r="H75" s="34">
        <v>257.6894</v>
      </c>
      <c r="I75" s="271">
        <v>38121</v>
      </c>
      <c r="J75" s="263" t="s">
        <v>2755</v>
      </c>
      <c r="K75" s="41" t="s">
        <v>1989</v>
      </c>
      <c r="L75" s="24" t="s">
        <v>1220</v>
      </c>
      <c r="M75" s="24" t="s">
        <v>1659</v>
      </c>
      <c r="N75" s="422" t="s">
        <v>3081</v>
      </c>
      <c r="O75" s="422" t="s">
        <v>3081</v>
      </c>
      <c r="P75" s="448" t="s">
        <v>1595</v>
      </c>
    </row>
    <row r="76" spans="1:16" ht="48">
      <c r="A76" s="30">
        <v>63</v>
      </c>
      <c r="B76" s="69">
        <v>443</v>
      </c>
      <c r="C76" s="46" t="s">
        <v>66</v>
      </c>
      <c r="D76" s="422"/>
      <c r="E76" s="422" t="s">
        <v>2910</v>
      </c>
      <c r="F76" s="11" t="s">
        <v>2980</v>
      </c>
      <c r="G76" s="30" t="s">
        <v>3465</v>
      </c>
      <c r="H76" s="34">
        <v>453.3087</v>
      </c>
      <c r="I76" s="271">
        <v>38231</v>
      </c>
      <c r="J76" s="263" t="s">
        <v>2755</v>
      </c>
      <c r="K76" s="24" t="s">
        <v>2981</v>
      </c>
      <c r="L76" s="24" t="s">
        <v>1220</v>
      </c>
      <c r="M76" s="24" t="s">
        <v>1125</v>
      </c>
      <c r="N76" s="422" t="s">
        <v>3081</v>
      </c>
      <c r="O76" s="422" t="s">
        <v>3081</v>
      </c>
      <c r="P76" s="448" t="s">
        <v>1595</v>
      </c>
    </row>
    <row r="77" spans="1:16" ht="48">
      <c r="A77" s="30">
        <v>64</v>
      </c>
      <c r="B77" s="69">
        <v>445</v>
      </c>
      <c r="C77" s="46" t="s">
        <v>2183</v>
      </c>
      <c r="D77" s="422"/>
      <c r="E77" s="422" t="s">
        <v>2910</v>
      </c>
      <c r="F77" s="11" t="s">
        <v>2982</v>
      </c>
      <c r="G77" s="30" t="s">
        <v>3465</v>
      </c>
      <c r="H77" s="34">
        <v>2020.9414</v>
      </c>
      <c r="I77" s="271">
        <v>38393</v>
      </c>
      <c r="J77" s="263" t="s">
        <v>2755</v>
      </c>
      <c r="K77" s="24" t="s">
        <v>1133</v>
      </c>
      <c r="L77" s="24" t="s">
        <v>1220</v>
      </c>
      <c r="M77" s="24" t="s">
        <v>2270</v>
      </c>
      <c r="N77" s="422" t="s">
        <v>3081</v>
      </c>
      <c r="O77" s="422" t="s">
        <v>3081</v>
      </c>
      <c r="P77" s="448" t="s">
        <v>1595</v>
      </c>
    </row>
    <row r="78" spans="1:16" ht="60">
      <c r="A78" s="30">
        <v>65</v>
      </c>
      <c r="B78" s="69">
        <v>446</v>
      </c>
      <c r="C78" s="46" t="s">
        <v>2184</v>
      </c>
      <c r="D78" s="422"/>
      <c r="E78" s="422" t="s">
        <v>2910</v>
      </c>
      <c r="F78" s="11" t="s">
        <v>2983</v>
      </c>
      <c r="G78" s="30" t="s">
        <v>3465</v>
      </c>
      <c r="H78" s="34">
        <v>4762.4695</v>
      </c>
      <c r="I78" s="271">
        <v>38397</v>
      </c>
      <c r="J78" s="263" t="s">
        <v>2755</v>
      </c>
      <c r="K78" s="24" t="s">
        <v>2984</v>
      </c>
      <c r="L78" s="24" t="s">
        <v>79</v>
      </c>
      <c r="M78" s="24" t="s">
        <v>345</v>
      </c>
      <c r="N78" s="422" t="s">
        <v>3081</v>
      </c>
      <c r="O78" s="422" t="s">
        <v>3081</v>
      </c>
      <c r="P78" s="448" t="s">
        <v>1595</v>
      </c>
    </row>
    <row r="79" spans="1:16" ht="48.75" thickBot="1">
      <c r="A79" s="30">
        <v>66</v>
      </c>
      <c r="B79" s="435">
        <v>452</v>
      </c>
      <c r="C79" s="352" t="s">
        <v>1624</v>
      </c>
      <c r="D79" s="426"/>
      <c r="E79" s="426" t="s">
        <v>2910</v>
      </c>
      <c r="F79" s="141" t="s">
        <v>2936</v>
      </c>
      <c r="G79" s="175" t="s">
        <v>3465</v>
      </c>
      <c r="H79" s="173">
        <v>3204.0338</v>
      </c>
      <c r="I79" s="274">
        <v>38440</v>
      </c>
      <c r="J79" s="282" t="s">
        <v>2755</v>
      </c>
      <c r="K79" s="731" t="s">
        <v>2985</v>
      </c>
      <c r="L79" s="174" t="s">
        <v>79</v>
      </c>
      <c r="M79" s="174" t="s">
        <v>1125</v>
      </c>
      <c r="N79" s="426" t="s">
        <v>3081</v>
      </c>
      <c r="O79" s="426" t="s">
        <v>3081</v>
      </c>
      <c r="P79" s="732" t="s">
        <v>1595</v>
      </c>
    </row>
    <row r="80" spans="1:16" ht="16.5" thickBot="1" thickTop="1">
      <c r="A80" s="733"/>
      <c r="B80" s="734"/>
      <c r="C80" s="128"/>
      <c r="D80" s="735"/>
      <c r="E80" s="735" t="s">
        <v>2755</v>
      </c>
      <c r="F80" s="128"/>
      <c r="G80" s="735"/>
      <c r="H80" s="729">
        <f>SUM(H14:H79)</f>
        <v>56787.987810000006</v>
      </c>
      <c r="I80" s="1073"/>
      <c r="J80" s="1073"/>
      <c r="K80" s="128"/>
      <c r="L80" s="128"/>
      <c r="M80" s="128"/>
      <c r="N80" s="736"/>
      <c r="O80" s="737"/>
      <c r="P80" s="464"/>
    </row>
    <row r="81" spans="1:16" ht="19.5" customHeight="1" thickTop="1">
      <c r="A81" s="738"/>
      <c r="B81" s="739"/>
      <c r="C81" s="740"/>
      <c r="D81" s="742"/>
      <c r="E81" s="742" t="s">
        <v>2755</v>
      </c>
      <c r="F81" s="743"/>
      <c r="G81" s="741"/>
      <c r="H81" s="744"/>
      <c r="I81" s="745"/>
      <c r="J81" s="1074"/>
      <c r="K81" s="370"/>
      <c r="L81" s="370"/>
      <c r="M81" s="370"/>
      <c r="N81" s="742"/>
      <c r="O81" s="742"/>
      <c r="P81" s="746"/>
    </row>
    <row r="82" spans="1:16" ht="19.5" customHeight="1">
      <c r="A82" s="747"/>
      <c r="B82" s="748"/>
      <c r="C82" s="417"/>
      <c r="D82" s="749"/>
      <c r="E82" s="749"/>
      <c r="F82" s="159"/>
      <c r="G82" s="747"/>
      <c r="H82" s="159"/>
      <c r="I82" s="1072"/>
      <c r="J82" s="1072"/>
      <c r="K82" s="159"/>
      <c r="L82" s="159"/>
      <c r="M82" s="159"/>
      <c r="N82" s="749"/>
      <c r="O82" s="677"/>
      <c r="P82" s="692"/>
    </row>
    <row r="83" spans="1:16" ht="15">
      <c r="A83" s="557" t="s">
        <v>2755</v>
      </c>
      <c r="B83" s="248" t="s">
        <v>3217</v>
      </c>
      <c r="C83" s="247"/>
      <c r="D83" s="248"/>
      <c r="E83" s="248"/>
      <c r="F83" s="249"/>
      <c r="G83" s="248"/>
      <c r="H83" s="467"/>
      <c r="I83" s="699"/>
      <c r="J83" s="699"/>
      <c r="K83" s="467"/>
      <c r="L83" s="467"/>
      <c r="M83" s="467"/>
      <c r="N83" s="630"/>
      <c r="O83" s="656"/>
      <c r="P83" s="631"/>
    </row>
    <row r="84" spans="1:16" s="428" customFormat="1" ht="16.5" customHeight="1">
      <c r="A84" s="1161" t="s">
        <v>1474</v>
      </c>
      <c r="B84" s="1164" t="s">
        <v>2913</v>
      </c>
      <c r="C84" s="1167" t="s">
        <v>1668</v>
      </c>
      <c r="D84" s="1164" t="s">
        <v>2911</v>
      </c>
      <c r="E84" s="1164" t="s">
        <v>2914</v>
      </c>
      <c r="F84" s="1170" t="s">
        <v>3056</v>
      </c>
      <c r="G84" s="1164" t="s">
        <v>2912</v>
      </c>
      <c r="H84" s="1172" t="s">
        <v>3057</v>
      </c>
      <c r="I84" s="1170" t="s">
        <v>2915</v>
      </c>
      <c r="J84" s="1170" t="s">
        <v>2916</v>
      </c>
      <c r="K84" s="1188" t="s">
        <v>2918</v>
      </c>
      <c r="L84" s="1190" t="s">
        <v>2917</v>
      </c>
      <c r="M84" s="1189" t="s">
        <v>477</v>
      </c>
      <c r="N84" s="1175" t="s">
        <v>2919</v>
      </c>
      <c r="O84" s="1175" t="s">
        <v>2920</v>
      </c>
      <c r="P84" s="1178" t="s">
        <v>199</v>
      </c>
    </row>
    <row r="85" spans="1:16" s="428" customFormat="1" ht="16.5" customHeight="1">
      <c r="A85" s="1162"/>
      <c r="B85" s="1165"/>
      <c r="C85" s="1168"/>
      <c r="D85" s="1165"/>
      <c r="E85" s="1165"/>
      <c r="F85" s="1171"/>
      <c r="G85" s="1165"/>
      <c r="H85" s="1193"/>
      <c r="I85" s="1189"/>
      <c r="J85" s="1189"/>
      <c r="K85" s="1173"/>
      <c r="L85" s="1191"/>
      <c r="M85" s="1171"/>
      <c r="N85" s="1176"/>
      <c r="O85" s="1176"/>
      <c r="P85" s="1179"/>
    </row>
    <row r="86" spans="1:16" s="428" customFormat="1" ht="24" customHeight="1">
      <c r="A86" s="1163"/>
      <c r="B86" s="1166"/>
      <c r="C86" s="1169"/>
      <c r="D86" s="1166"/>
      <c r="E86" s="1166"/>
      <c r="F86" s="1171"/>
      <c r="G86" s="1166"/>
      <c r="H86" s="1194"/>
      <c r="I86" s="1189"/>
      <c r="J86" s="1189"/>
      <c r="K86" s="1174"/>
      <c r="L86" s="1192"/>
      <c r="M86" s="1171"/>
      <c r="N86" s="1177"/>
      <c r="O86" s="1177"/>
      <c r="P86" s="1179"/>
    </row>
    <row r="87" spans="1:16" ht="168">
      <c r="A87" s="30">
        <v>1</v>
      </c>
      <c r="B87" s="69">
        <v>9</v>
      </c>
      <c r="C87" s="26" t="s">
        <v>2671</v>
      </c>
      <c r="D87" s="422"/>
      <c r="E87" s="422" t="s">
        <v>2910</v>
      </c>
      <c r="F87" s="11" t="s">
        <v>2986</v>
      </c>
      <c r="G87" s="696" t="s">
        <v>3463</v>
      </c>
      <c r="H87" s="34">
        <v>139.992</v>
      </c>
      <c r="I87" s="271">
        <v>33385</v>
      </c>
      <c r="J87" s="263" t="s">
        <v>2755</v>
      </c>
      <c r="K87" s="11" t="s">
        <v>2369</v>
      </c>
      <c r="L87" s="11" t="s">
        <v>1220</v>
      </c>
      <c r="M87" s="11" t="s">
        <v>1673</v>
      </c>
      <c r="N87" s="422" t="s">
        <v>3081</v>
      </c>
      <c r="O87" s="422" t="s">
        <v>3081</v>
      </c>
      <c r="P87" s="448" t="s">
        <v>2921</v>
      </c>
    </row>
    <row r="88" spans="1:16" ht="72">
      <c r="A88" s="30">
        <v>2</v>
      </c>
      <c r="B88" s="69">
        <v>33</v>
      </c>
      <c r="C88" s="26" t="s">
        <v>1602</v>
      </c>
      <c r="D88" s="422"/>
      <c r="E88" s="422" t="s">
        <v>2910</v>
      </c>
      <c r="F88" s="11" t="s">
        <v>2987</v>
      </c>
      <c r="G88" s="30" t="s">
        <v>3465</v>
      </c>
      <c r="H88" s="34">
        <v>749.0984</v>
      </c>
      <c r="I88" s="271">
        <v>33483</v>
      </c>
      <c r="J88" s="263" t="s">
        <v>2755</v>
      </c>
      <c r="K88" s="343" t="s">
        <v>794</v>
      </c>
      <c r="L88" s="22" t="s">
        <v>1220</v>
      </c>
      <c r="M88" s="11" t="s">
        <v>2270</v>
      </c>
      <c r="N88" s="422" t="s">
        <v>3081</v>
      </c>
      <c r="O88" s="422" t="s">
        <v>3081</v>
      </c>
      <c r="P88" s="452">
        <v>39961</v>
      </c>
    </row>
    <row r="89" spans="1:16" ht="48">
      <c r="A89" s="30">
        <v>3</v>
      </c>
      <c r="B89" s="69">
        <v>94</v>
      </c>
      <c r="C89" s="26" t="s">
        <v>2338</v>
      </c>
      <c r="D89" s="422"/>
      <c r="E89" s="422" t="s">
        <v>2910</v>
      </c>
      <c r="F89" s="11" t="s">
        <v>2988</v>
      </c>
      <c r="G89" s="30" t="s">
        <v>3465</v>
      </c>
      <c r="H89" s="34">
        <v>551.1306</v>
      </c>
      <c r="I89" s="271">
        <v>34197</v>
      </c>
      <c r="J89" s="263" t="s">
        <v>2755</v>
      </c>
      <c r="K89" s="11" t="s">
        <v>1724</v>
      </c>
      <c r="L89" s="22" t="s">
        <v>1220</v>
      </c>
      <c r="M89" s="11" t="s">
        <v>1229</v>
      </c>
      <c r="N89" s="422" t="s">
        <v>3081</v>
      </c>
      <c r="O89" s="422" t="s">
        <v>3081</v>
      </c>
      <c r="P89" s="452">
        <v>38793</v>
      </c>
    </row>
    <row r="90" spans="1:16" ht="48">
      <c r="A90" s="30">
        <v>4</v>
      </c>
      <c r="B90" s="69">
        <v>106</v>
      </c>
      <c r="C90" s="26" t="s">
        <v>1660</v>
      </c>
      <c r="D90" s="422"/>
      <c r="E90" s="422" t="s">
        <v>2910</v>
      </c>
      <c r="F90" s="11" t="s">
        <v>2989</v>
      </c>
      <c r="G90" s="30" t="s">
        <v>3465</v>
      </c>
      <c r="H90" s="34">
        <v>1765.5526</v>
      </c>
      <c r="I90" s="271">
        <v>34281</v>
      </c>
      <c r="J90" s="263" t="s">
        <v>2755</v>
      </c>
      <c r="K90" s="343" t="s">
        <v>2990</v>
      </c>
      <c r="L90" s="22" t="s">
        <v>1220</v>
      </c>
      <c r="M90" s="11" t="s">
        <v>1229</v>
      </c>
      <c r="N90" s="422" t="s">
        <v>3081</v>
      </c>
      <c r="O90" s="422" t="s">
        <v>3081</v>
      </c>
      <c r="P90" s="452">
        <v>40478</v>
      </c>
    </row>
    <row r="91" spans="1:16" ht="48">
      <c r="A91" s="30">
        <v>5</v>
      </c>
      <c r="B91" s="69">
        <v>107</v>
      </c>
      <c r="C91" s="26" t="s">
        <v>1534</v>
      </c>
      <c r="D91" s="422"/>
      <c r="E91" s="422" t="s">
        <v>2910</v>
      </c>
      <c r="F91" s="45" t="s">
        <v>2991</v>
      </c>
      <c r="G91" s="30" t="s">
        <v>3465</v>
      </c>
      <c r="H91" s="34">
        <v>1597.6493</v>
      </c>
      <c r="I91" s="271">
        <v>34281</v>
      </c>
      <c r="J91" s="263" t="s">
        <v>2755</v>
      </c>
      <c r="K91" s="11" t="s">
        <v>768</v>
      </c>
      <c r="L91" s="22" t="s">
        <v>1220</v>
      </c>
      <c r="M91" s="11" t="s">
        <v>42</v>
      </c>
      <c r="N91" s="422" t="s">
        <v>3081</v>
      </c>
      <c r="O91" s="422" t="s">
        <v>3081</v>
      </c>
      <c r="P91" s="452">
        <v>39245</v>
      </c>
    </row>
    <row r="92" spans="1:16" ht="168">
      <c r="A92" s="30">
        <v>6</v>
      </c>
      <c r="B92" s="69">
        <v>135</v>
      </c>
      <c r="C92" s="26" t="s">
        <v>1991</v>
      </c>
      <c r="D92" s="422"/>
      <c r="E92" s="422" t="s">
        <v>2910</v>
      </c>
      <c r="F92" s="11" t="s">
        <v>2924</v>
      </c>
      <c r="G92" s="696" t="s">
        <v>3463</v>
      </c>
      <c r="H92" s="34">
        <v>420.9131</v>
      </c>
      <c r="I92" s="271">
        <v>34442</v>
      </c>
      <c r="J92" s="263" t="s">
        <v>2755</v>
      </c>
      <c r="K92" s="11" t="s">
        <v>2452</v>
      </c>
      <c r="L92" s="22" t="s">
        <v>1220</v>
      </c>
      <c r="M92" s="22" t="s">
        <v>2270</v>
      </c>
      <c r="N92" s="422" t="s">
        <v>3081</v>
      </c>
      <c r="O92" s="422" t="s">
        <v>3081</v>
      </c>
      <c r="P92" s="452">
        <v>40038</v>
      </c>
    </row>
    <row r="93" spans="1:16" s="468" customFormat="1" ht="96">
      <c r="A93" s="30">
        <v>7</v>
      </c>
      <c r="B93" s="930">
        <v>158</v>
      </c>
      <c r="C93" s="409" t="s">
        <v>1394</v>
      </c>
      <c r="D93" s="834"/>
      <c r="E93" s="834" t="s">
        <v>2910</v>
      </c>
      <c r="F93" s="45" t="s">
        <v>2992</v>
      </c>
      <c r="G93" s="833" t="s">
        <v>3465</v>
      </c>
      <c r="H93" s="779">
        <v>250.8263</v>
      </c>
      <c r="I93" s="780">
        <v>34606</v>
      </c>
      <c r="J93" s="766" t="s">
        <v>2755</v>
      </c>
      <c r="K93" s="45" t="s">
        <v>380</v>
      </c>
      <c r="L93" s="45" t="s">
        <v>1220</v>
      </c>
      <c r="M93" s="45" t="s">
        <v>1550</v>
      </c>
      <c r="N93" s="834" t="s">
        <v>3081</v>
      </c>
      <c r="O93" s="834" t="s">
        <v>3081</v>
      </c>
      <c r="P93" s="932">
        <v>39961</v>
      </c>
    </row>
    <row r="94" spans="1:16" ht="168">
      <c r="A94" s="30">
        <v>8</v>
      </c>
      <c r="B94" s="69">
        <v>161</v>
      </c>
      <c r="C94" s="26" t="s">
        <v>1141</v>
      </c>
      <c r="D94" s="422"/>
      <c r="E94" s="422" t="s">
        <v>2910</v>
      </c>
      <c r="F94" s="11" t="s">
        <v>2993</v>
      </c>
      <c r="G94" s="696" t="s">
        <v>3463</v>
      </c>
      <c r="H94" s="34">
        <v>505.0977</v>
      </c>
      <c r="I94" s="271">
        <v>34611</v>
      </c>
      <c r="J94" s="263" t="s">
        <v>2755</v>
      </c>
      <c r="K94" s="11" t="s">
        <v>2452</v>
      </c>
      <c r="L94" s="11" t="s">
        <v>1220</v>
      </c>
      <c r="M94" s="11" t="s">
        <v>2270</v>
      </c>
      <c r="N94" s="422" t="s">
        <v>3081</v>
      </c>
      <c r="O94" s="422" t="s">
        <v>3081</v>
      </c>
      <c r="P94" s="452">
        <v>38793</v>
      </c>
    </row>
    <row r="95" spans="1:16" ht="60">
      <c r="A95" s="30">
        <v>9</v>
      </c>
      <c r="B95" s="69">
        <v>228</v>
      </c>
      <c r="C95" s="26" t="s">
        <v>2198</v>
      </c>
      <c r="D95" s="422"/>
      <c r="E95" s="422" t="s">
        <v>2910</v>
      </c>
      <c r="F95" s="11" t="s">
        <v>2994</v>
      </c>
      <c r="G95" s="30" t="s">
        <v>3465</v>
      </c>
      <c r="H95" s="34">
        <v>2308.5</v>
      </c>
      <c r="I95" s="271">
        <v>35009</v>
      </c>
      <c r="J95" s="263" t="s">
        <v>2755</v>
      </c>
      <c r="K95" s="11" t="s">
        <v>1303</v>
      </c>
      <c r="L95" s="11" t="s">
        <v>79</v>
      </c>
      <c r="M95" s="11" t="s">
        <v>2601</v>
      </c>
      <c r="N95" s="422" t="s">
        <v>3081</v>
      </c>
      <c r="O95" s="422" t="s">
        <v>3081</v>
      </c>
      <c r="P95" s="452">
        <v>39961</v>
      </c>
    </row>
    <row r="96" spans="1:16" ht="60">
      <c r="A96" s="30">
        <v>10</v>
      </c>
      <c r="B96" s="69">
        <v>256</v>
      </c>
      <c r="C96" s="26" t="s">
        <v>2085</v>
      </c>
      <c r="D96" s="422"/>
      <c r="E96" s="422" t="s">
        <v>2910</v>
      </c>
      <c r="F96" s="11" t="s">
        <v>2995</v>
      </c>
      <c r="G96" s="30" t="s">
        <v>3465</v>
      </c>
      <c r="H96" s="34">
        <v>3644.3257</v>
      </c>
      <c r="I96" s="271">
        <v>35285</v>
      </c>
      <c r="J96" s="263" t="s">
        <v>2755</v>
      </c>
      <c r="K96" s="11" t="s">
        <v>2996</v>
      </c>
      <c r="L96" s="11" t="s">
        <v>1220</v>
      </c>
      <c r="M96" s="11" t="s">
        <v>1403</v>
      </c>
      <c r="N96" s="422" t="s">
        <v>3081</v>
      </c>
      <c r="O96" s="422" t="s">
        <v>3081</v>
      </c>
      <c r="P96" s="452">
        <v>38793</v>
      </c>
    </row>
    <row r="97" spans="1:16" ht="48">
      <c r="A97" s="30">
        <v>11</v>
      </c>
      <c r="B97" s="433">
        <v>301</v>
      </c>
      <c r="C97" s="312" t="s">
        <v>405</v>
      </c>
      <c r="D97" s="424"/>
      <c r="E97" s="424" t="s">
        <v>2910</v>
      </c>
      <c r="F97" s="11" t="s">
        <v>2989</v>
      </c>
      <c r="G97" s="30" t="s">
        <v>3465</v>
      </c>
      <c r="H97" s="196">
        <v>158.7346</v>
      </c>
      <c r="I97" s="286">
        <v>35601</v>
      </c>
      <c r="J97" s="263" t="s">
        <v>2755</v>
      </c>
      <c r="K97" s="313" t="s">
        <v>1724</v>
      </c>
      <c r="L97" s="313" t="s">
        <v>1220</v>
      </c>
      <c r="M97" s="313" t="s">
        <v>214</v>
      </c>
      <c r="N97" s="424" t="s">
        <v>3081</v>
      </c>
      <c r="O97" s="422" t="s">
        <v>3081</v>
      </c>
      <c r="P97" s="452">
        <v>40478</v>
      </c>
    </row>
    <row r="98" spans="1:16" ht="48.75" thickBot="1">
      <c r="A98" s="30">
        <v>12</v>
      </c>
      <c r="B98" s="69">
        <v>415</v>
      </c>
      <c r="C98" s="46" t="s">
        <v>2377</v>
      </c>
      <c r="D98" s="422"/>
      <c r="E98" s="422" t="s">
        <v>2910</v>
      </c>
      <c r="F98" s="11" t="s">
        <v>2997</v>
      </c>
      <c r="G98" s="30" t="s">
        <v>3465</v>
      </c>
      <c r="H98" s="34">
        <v>1085.2988</v>
      </c>
      <c r="I98" s="271" t="s">
        <v>810</v>
      </c>
      <c r="J98" s="263" t="s">
        <v>2755</v>
      </c>
      <c r="K98" s="24" t="s">
        <v>380</v>
      </c>
      <c r="L98" s="24" t="s">
        <v>1220</v>
      </c>
      <c r="M98" s="24" t="s">
        <v>2045</v>
      </c>
      <c r="N98" s="422" t="s">
        <v>3081</v>
      </c>
      <c r="O98" s="422" t="s">
        <v>3081</v>
      </c>
      <c r="P98" s="452">
        <v>39245</v>
      </c>
    </row>
    <row r="99" spans="1:16" ht="14.25" thickBot="1" thickTop="1">
      <c r="A99" s="123"/>
      <c r="B99" s="432"/>
      <c r="C99" s="124"/>
      <c r="D99" s="423"/>
      <c r="E99" s="423"/>
      <c r="F99" s="125" t="s">
        <v>331</v>
      </c>
      <c r="G99" s="414"/>
      <c r="H99" s="126">
        <f>SUM(H87:H98)</f>
        <v>13177.119099999998</v>
      </c>
      <c r="I99" s="127"/>
      <c r="J99" s="130"/>
      <c r="K99" s="129"/>
      <c r="L99" s="129"/>
      <c r="M99" s="129"/>
      <c r="N99" s="423"/>
      <c r="O99" s="423"/>
      <c r="P99" s="453"/>
    </row>
    <row r="100" spans="1:16" ht="13.5" thickTop="1">
      <c r="A100" s="109"/>
      <c r="B100" s="434"/>
      <c r="C100" s="111"/>
      <c r="D100" s="425"/>
      <c r="E100" s="425"/>
      <c r="F100" s="112"/>
      <c r="G100" s="109"/>
      <c r="H100" s="168"/>
      <c r="I100" s="87"/>
      <c r="J100" s="164"/>
      <c r="K100" s="60"/>
      <c r="L100" s="60"/>
      <c r="M100" s="60"/>
      <c r="N100" s="425"/>
      <c r="O100" s="425"/>
      <c r="P100" s="454"/>
    </row>
    <row r="101" spans="1:16" ht="15">
      <c r="A101" s="4" t="s">
        <v>3234</v>
      </c>
      <c r="F101" s="60"/>
      <c r="H101" s="87"/>
      <c r="I101" s="217"/>
      <c r="J101" s="165"/>
      <c r="K101" s="88"/>
      <c r="L101" s="89"/>
      <c r="M101" s="88"/>
      <c r="P101" s="67"/>
    </row>
    <row r="102" spans="2:16" ht="15">
      <c r="B102" s="4" t="s">
        <v>3235</v>
      </c>
      <c r="F102" s="60"/>
      <c r="H102" s="87"/>
      <c r="I102" s="217"/>
      <c r="J102" s="165"/>
      <c r="K102" s="88"/>
      <c r="L102" s="89"/>
      <c r="M102" s="88"/>
      <c r="P102" s="67"/>
    </row>
    <row r="103" spans="1:16" s="428" customFormat="1" ht="16.5" customHeight="1">
      <c r="A103" s="1161" t="s">
        <v>1474</v>
      </c>
      <c r="B103" s="1164" t="s">
        <v>2913</v>
      </c>
      <c r="C103" s="1167" t="s">
        <v>1668</v>
      </c>
      <c r="D103" s="1164" t="s">
        <v>2911</v>
      </c>
      <c r="E103" s="1164" t="s">
        <v>2914</v>
      </c>
      <c r="F103" s="1170" t="s">
        <v>3056</v>
      </c>
      <c r="G103" s="1164" t="s">
        <v>2912</v>
      </c>
      <c r="H103" s="1172" t="s">
        <v>3057</v>
      </c>
      <c r="I103" s="1170" t="s">
        <v>2915</v>
      </c>
      <c r="J103" s="1170" t="s">
        <v>2916</v>
      </c>
      <c r="K103" s="1188" t="s">
        <v>2918</v>
      </c>
      <c r="L103" s="1190" t="s">
        <v>2917</v>
      </c>
      <c r="M103" s="1189" t="s">
        <v>477</v>
      </c>
      <c r="N103" s="1175" t="s">
        <v>2919</v>
      </c>
      <c r="O103" s="1175" t="s">
        <v>2920</v>
      </c>
      <c r="P103" s="1178" t="s">
        <v>199</v>
      </c>
    </row>
    <row r="104" spans="1:16" s="428" customFormat="1" ht="16.5" customHeight="1">
      <c r="A104" s="1162"/>
      <c r="B104" s="1165"/>
      <c r="C104" s="1168"/>
      <c r="D104" s="1165"/>
      <c r="E104" s="1165"/>
      <c r="F104" s="1171"/>
      <c r="G104" s="1165"/>
      <c r="H104" s="1193"/>
      <c r="I104" s="1189"/>
      <c r="J104" s="1189"/>
      <c r="K104" s="1173"/>
      <c r="L104" s="1191"/>
      <c r="M104" s="1171"/>
      <c r="N104" s="1176"/>
      <c r="O104" s="1176"/>
      <c r="P104" s="1179"/>
    </row>
    <row r="105" spans="1:16" s="428" customFormat="1" ht="24" customHeight="1">
      <c r="A105" s="1163"/>
      <c r="B105" s="1166"/>
      <c r="C105" s="1169"/>
      <c r="D105" s="1166"/>
      <c r="E105" s="1166"/>
      <c r="F105" s="1171"/>
      <c r="G105" s="1166"/>
      <c r="H105" s="1194"/>
      <c r="I105" s="1189"/>
      <c r="J105" s="1189"/>
      <c r="K105" s="1174"/>
      <c r="L105" s="1192"/>
      <c r="M105" s="1171"/>
      <c r="N105" s="1177"/>
      <c r="O105" s="1177"/>
      <c r="P105" s="1179"/>
    </row>
    <row r="106" spans="1:16" ht="12.75">
      <c r="A106" s="30">
        <v>0</v>
      </c>
      <c r="B106" s="69"/>
      <c r="C106" s="26"/>
      <c r="D106" s="422"/>
      <c r="E106" s="422"/>
      <c r="F106" s="11"/>
      <c r="G106" s="30"/>
      <c r="H106" s="335" t="s">
        <v>2755</v>
      </c>
      <c r="I106" s="271"/>
      <c r="J106" s="262"/>
      <c r="K106" s="11"/>
      <c r="L106" s="11"/>
      <c r="M106" s="11"/>
      <c r="N106" s="422"/>
      <c r="O106" s="422"/>
      <c r="P106" s="20"/>
    </row>
    <row r="107" spans="1:16" ht="15">
      <c r="A107" s="6"/>
      <c r="C107" s="4"/>
      <c r="F107" s="60"/>
      <c r="H107" s="87"/>
      <c r="I107" s="217"/>
      <c r="J107" s="165"/>
      <c r="K107" s="88"/>
      <c r="L107" s="89"/>
      <c r="M107" s="88"/>
      <c r="P107" s="67"/>
    </row>
    <row r="108" spans="2:16" ht="15">
      <c r="B108" s="4" t="s">
        <v>3236</v>
      </c>
      <c r="F108" s="60"/>
      <c r="H108" s="89"/>
      <c r="I108" s="87"/>
      <c r="J108" s="164"/>
      <c r="K108" s="60"/>
      <c r="L108" s="60"/>
      <c r="M108" s="60"/>
      <c r="P108" s="454"/>
    </row>
    <row r="109" spans="1:16" s="428" customFormat="1" ht="16.5" customHeight="1">
      <c r="A109" s="1161" t="s">
        <v>1474</v>
      </c>
      <c r="B109" s="1164" t="s">
        <v>2913</v>
      </c>
      <c r="C109" s="1167" t="s">
        <v>1668</v>
      </c>
      <c r="D109" s="1164" t="s">
        <v>2911</v>
      </c>
      <c r="E109" s="1164" t="s">
        <v>2914</v>
      </c>
      <c r="F109" s="1170" t="s">
        <v>3056</v>
      </c>
      <c r="G109" s="1164" t="s">
        <v>2912</v>
      </c>
      <c r="H109" s="1172" t="s">
        <v>3057</v>
      </c>
      <c r="I109" s="1170" t="s">
        <v>2915</v>
      </c>
      <c r="J109" s="1170" t="s">
        <v>2916</v>
      </c>
      <c r="K109" s="1188" t="s">
        <v>2918</v>
      </c>
      <c r="L109" s="1190" t="s">
        <v>2917</v>
      </c>
      <c r="M109" s="1189" t="s">
        <v>477</v>
      </c>
      <c r="N109" s="1175" t="s">
        <v>2919</v>
      </c>
      <c r="O109" s="1175" t="s">
        <v>2920</v>
      </c>
      <c r="P109" s="1178" t="s">
        <v>199</v>
      </c>
    </row>
    <row r="110" spans="1:16" s="428" customFormat="1" ht="16.5" customHeight="1">
      <c r="A110" s="1162"/>
      <c r="B110" s="1165"/>
      <c r="C110" s="1168"/>
      <c r="D110" s="1165"/>
      <c r="E110" s="1165"/>
      <c r="F110" s="1171"/>
      <c r="G110" s="1165"/>
      <c r="H110" s="1193"/>
      <c r="I110" s="1189"/>
      <c r="J110" s="1189"/>
      <c r="K110" s="1173"/>
      <c r="L110" s="1191"/>
      <c r="M110" s="1171"/>
      <c r="N110" s="1176"/>
      <c r="O110" s="1176"/>
      <c r="P110" s="1179"/>
    </row>
    <row r="111" spans="1:16" s="428" customFormat="1" ht="24" customHeight="1">
      <c r="A111" s="1163"/>
      <c r="B111" s="1166"/>
      <c r="C111" s="1169"/>
      <c r="D111" s="1166"/>
      <c r="E111" s="1166"/>
      <c r="F111" s="1171"/>
      <c r="G111" s="1166"/>
      <c r="H111" s="1194"/>
      <c r="I111" s="1189"/>
      <c r="J111" s="1189"/>
      <c r="K111" s="1174"/>
      <c r="L111" s="1192"/>
      <c r="M111" s="1171"/>
      <c r="N111" s="1177"/>
      <c r="O111" s="1177"/>
      <c r="P111" s="1179"/>
    </row>
    <row r="112" spans="1:16" ht="96">
      <c r="A112" s="30">
        <v>1</v>
      </c>
      <c r="B112" s="69">
        <v>444</v>
      </c>
      <c r="C112" s="46" t="s">
        <v>2454</v>
      </c>
      <c r="D112" s="422"/>
      <c r="E112" s="422" t="s">
        <v>2910</v>
      </c>
      <c r="F112" s="11" t="s">
        <v>2998</v>
      </c>
      <c r="G112" s="30" t="s">
        <v>3465</v>
      </c>
      <c r="H112" s="34">
        <v>1425.6821</v>
      </c>
      <c r="I112" s="271">
        <v>38362</v>
      </c>
      <c r="J112" s="263" t="s">
        <v>2755</v>
      </c>
      <c r="K112" s="344" t="s">
        <v>2698</v>
      </c>
      <c r="L112" s="24" t="s">
        <v>1220</v>
      </c>
      <c r="M112" s="24" t="s">
        <v>339</v>
      </c>
      <c r="N112" s="422" t="s">
        <v>3081</v>
      </c>
      <c r="O112" s="422" t="s">
        <v>3081</v>
      </c>
      <c r="P112" s="395" t="s">
        <v>2483</v>
      </c>
    </row>
    <row r="113" spans="1:16" ht="13.5" thickBot="1">
      <c r="A113" s="30"/>
      <c r="B113" s="69"/>
      <c r="C113" s="26"/>
      <c r="D113" s="422"/>
      <c r="E113" s="422"/>
      <c r="F113" s="45"/>
      <c r="G113" s="30"/>
      <c r="H113" s="34">
        <v>0</v>
      </c>
      <c r="I113" s="33"/>
      <c r="J113" s="81"/>
      <c r="K113" s="11"/>
      <c r="L113" s="11"/>
      <c r="M113" s="11"/>
      <c r="N113" s="422"/>
      <c r="O113" s="422"/>
      <c r="P113" s="455"/>
    </row>
    <row r="114" spans="1:16" ht="14.25" thickBot="1" thickTop="1">
      <c r="A114" s="123"/>
      <c r="B114" s="432"/>
      <c r="C114" s="132"/>
      <c r="D114" s="423"/>
      <c r="E114" s="423"/>
      <c r="F114" s="133" t="s">
        <v>331</v>
      </c>
      <c r="G114" s="414"/>
      <c r="H114" s="126">
        <f>SUM(H112:H113)</f>
        <v>1425.6821</v>
      </c>
      <c r="I114" s="127"/>
      <c r="J114" s="166"/>
      <c r="K114" s="125"/>
      <c r="L114" s="125"/>
      <c r="M114" s="125"/>
      <c r="N114" s="423"/>
      <c r="O114" s="423"/>
      <c r="P114" s="456"/>
    </row>
    <row r="115" spans="1:16" ht="13.5" thickTop="1">
      <c r="A115" s="334"/>
      <c r="B115" s="434"/>
      <c r="C115" s="111"/>
      <c r="D115" s="425"/>
      <c r="E115" s="425"/>
      <c r="F115" s="333"/>
      <c r="G115" s="109"/>
      <c r="H115" s="168" t="s">
        <v>2755</v>
      </c>
      <c r="I115" s="87"/>
      <c r="J115" s="164"/>
      <c r="K115" s="60"/>
      <c r="L115" s="60"/>
      <c r="M115" s="60"/>
      <c r="N115" s="425"/>
      <c r="O115" s="425"/>
      <c r="P115" s="457"/>
    </row>
    <row r="116" spans="2:16" ht="15">
      <c r="B116" s="4" t="s">
        <v>3222</v>
      </c>
      <c r="F116" s="60"/>
      <c r="H116" s="87"/>
      <c r="I116" s="217"/>
      <c r="J116" s="165"/>
      <c r="K116" s="88"/>
      <c r="L116" s="89"/>
      <c r="M116" s="88"/>
      <c r="P116" s="67"/>
    </row>
    <row r="117" spans="1:16" s="428" customFormat="1" ht="16.5" customHeight="1">
      <c r="A117" s="1161" t="s">
        <v>1474</v>
      </c>
      <c r="B117" s="1164" t="s">
        <v>2913</v>
      </c>
      <c r="C117" s="1167" t="s">
        <v>1668</v>
      </c>
      <c r="D117" s="1164" t="s">
        <v>2911</v>
      </c>
      <c r="E117" s="1164" t="s">
        <v>2914</v>
      </c>
      <c r="F117" s="1170" t="s">
        <v>3056</v>
      </c>
      <c r="G117" s="1164" t="s">
        <v>2912</v>
      </c>
      <c r="H117" s="1172" t="s">
        <v>3057</v>
      </c>
      <c r="I117" s="1170" t="s">
        <v>2915</v>
      </c>
      <c r="J117" s="1170" t="s">
        <v>2916</v>
      </c>
      <c r="K117" s="1188" t="s">
        <v>2918</v>
      </c>
      <c r="L117" s="1190" t="s">
        <v>2917</v>
      </c>
      <c r="M117" s="1189" t="s">
        <v>477</v>
      </c>
      <c r="N117" s="1175" t="s">
        <v>2919</v>
      </c>
      <c r="O117" s="1175" t="s">
        <v>2920</v>
      </c>
      <c r="P117" s="1178" t="s">
        <v>199</v>
      </c>
    </row>
    <row r="118" spans="1:16" s="428" customFormat="1" ht="16.5" customHeight="1">
      <c r="A118" s="1162"/>
      <c r="B118" s="1165"/>
      <c r="C118" s="1168"/>
      <c r="D118" s="1165"/>
      <c r="E118" s="1165"/>
      <c r="F118" s="1171"/>
      <c r="G118" s="1165"/>
      <c r="H118" s="1193"/>
      <c r="I118" s="1189"/>
      <c r="J118" s="1189"/>
      <c r="K118" s="1173"/>
      <c r="L118" s="1191"/>
      <c r="M118" s="1171"/>
      <c r="N118" s="1176"/>
      <c r="O118" s="1176"/>
      <c r="P118" s="1179"/>
    </row>
    <row r="119" spans="1:16" s="428" customFormat="1" ht="24" customHeight="1">
      <c r="A119" s="1163"/>
      <c r="B119" s="1166"/>
      <c r="C119" s="1169"/>
      <c r="D119" s="1166"/>
      <c r="E119" s="1166"/>
      <c r="F119" s="1171"/>
      <c r="G119" s="1166"/>
      <c r="H119" s="1194"/>
      <c r="I119" s="1189"/>
      <c r="J119" s="1189"/>
      <c r="K119" s="1174"/>
      <c r="L119" s="1192"/>
      <c r="M119" s="1171"/>
      <c r="N119" s="1177"/>
      <c r="O119" s="1177"/>
      <c r="P119" s="1179"/>
    </row>
    <row r="120" spans="1:16" ht="60">
      <c r="A120" s="30">
        <v>1</v>
      </c>
      <c r="B120" s="69">
        <v>49</v>
      </c>
      <c r="C120" s="26" t="s">
        <v>2063</v>
      </c>
      <c r="D120" s="422"/>
      <c r="E120" s="422" t="s">
        <v>2910</v>
      </c>
      <c r="F120" s="11" t="s">
        <v>2999</v>
      </c>
      <c r="G120" s="30" t="s">
        <v>3465</v>
      </c>
      <c r="H120" s="34">
        <v>662.2471</v>
      </c>
      <c r="I120" s="271">
        <v>33590</v>
      </c>
      <c r="J120" s="263" t="s">
        <v>2755</v>
      </c>
      <c r="K120" s="11" t="s">
        <v>2648</v>
      </c>
      <c r="L120" s="22" t="s">
        <v>79</v>
      </c>
      <c r="M120" s="11" t="s">
        <v>986</v>
      </c>
      <c r="N120" s="422" t="s">
        <v>3081</v>
      </c>
      <c r="O120" s="422" t="s">
        <v>3081</v>
      </c>
      <c r="P120" s="20" t="s">
        <v>490</v>
      </c>
    </row>
    <row r="121" spans="1:16" ht="48">
      <c r="A121" s="30">
        <v>2</v>
      </c>
      <c r="B121" s="69">
        <v>51</v>
      </c>
      <c r="C121" s="26" t="s">
        <v>2064</v>
      </c>
      <c r="D121" s="422"/>
      <c r="E121" s="422" t="s">
        <v>2910</v>
      </c>
      <c r="F121" s="11" t="s">
        <v>3000</v>
      </c>
      <c r="G121" s="30" t="s">
        <v>3465</v>
      </c>
      <c r="H121" s="34">
        <v>256.2238</v>
      </c>
      <c r="I121" s="271">
        <v>33590</v>
      </c>
      <c r="J121" s="263" t="s">
        <v>2755</v>
      </c>
      <c r="K121" s="11" t="s">
        <v>65</v>
      </c>
      <c r="L121" s="22" t="s">
        <v>79</v>
      </c>
      <c r="M121" s="11" t="s">
        <v>986</v>
      </c>
      <c r="N121" s="422" t="s">
        <v>3081</v>
      </c>
      <c r="O121" s="422" t="s">
        <v>3081</v>
      </c>
      <c r="P121" s="20" t="s">
        <v>3064</v>
      </c>
    </row>
    <row r="122" spans="1:16" ht="60">
      <c r="A122" s="30">
        <v>3</v>
      </c>
      <c r="B122" s="69">
        <v>92</v>
      </c>
      <c r="C122" s="26" t="s">
        <v>2054</v>
      </c>
      <c r="D122" s="422"/>
      <c r="E122" s="422" t="s">
        <v>2910</v>
      </c>
      <c r="F122" s="11" t="s">
        <v>3001</v>
      </c>
      <c r="G122" s="30" t="s">
        <v>3465</v>
      </c>
      <c r="H122" s="34">
        <v>2186.354</v>
      </c>
      <c r="I122" s="271">
        <v>34180</v>
      </c>
      <c r="J122" s="263" t="s">
        <v>2755</v>
      </c>
      <c r="K122" s="11" t="s">
        <v>420</v>
      </c>
      <c r="L122" s="22" t="s">
        <v>1220</v>
      </c>
      <c r="M122" s="11" t="s">
        <v>868</v>
      </c>
      <c r="N122" s="422" t="s">
        <v>3081</v>
      </c>
      <c r="O122" s="422" t="s">
        <v>3081</v>
      </c>
      <c r="P122" s="20" t="s">
        <v>3065</v>
      </c>
    </row>
    <row r="123" spans="1:16" ht="67.5">
      <c r="A123" s="30">
        <v>4</v>
      </c>
      <c r="B123" s="69">
        <v>123</v>
      </c>
      <c r="C123" s="26" t="s">
        <v>888</v>
      </c>
      <c r="D123" s="422"/>
      <c r="E123" s="422" t="s">
        <v>2910</v>
      </c>
      <c r="F123" s="11" t="s">
        <v>3002</v>
      </c>
      <c r="G123" s="30" t="s">
        <v>3465</v>
      </c>
      <c r="H123" s="34">
        <v>547.0372</v>
      </c>
      <c r="I123" s="271">
        <v>34369</v>
      </c>
      <c r="J123" s="263" t="s">
        <v>2755</v>
      </c>
      <c r="K123" s="11" t="s">
        <v>1251</v>
      </c>
      <c r="L123" s="22" t="s">
        <v>79</v>
      </c>
      <c r="M123" s="11" t="s">
        <v>1723</v>
      </c>
      <c r="N123" s="422" t="s">
        <v>3081</v>
      </c>
      <c r="O123" s="422" t="s">
        <v>3081</v>
      </c>
      <c r="P123" s="20" t="s">
        <v>2478</v>
      </c>
    </row>
    <row r="124" spans="1:16" ht="60">
      <c r="A124" s="30">
        <v>5</v>
      </c>
      <c r="B124" s="69">
        <v>152</v>
      </c>
      <c r="C124" s="26" t="s">
        <v>2109</v>
      </c>
      <c r="D124" s="422"/>
      <c r="E124" s="422" t="s">
        <v>2910</v>
      </c>
      <c r="F124" s="11" t="s">
        <v>3003</v>
      </c>
      <c r="G124" s="30" t="s">
        <v>3465</v>
      </c>
      <c r="H124" s="34">
        <v>1415</v>
      </c>
      <c r="I124" s="271">
        <v>34569</v>
      </c>
      <c r="J124" s="263" t="s">
        <v>2755</v>
      </c>
      <c r="K124" s="11" t="s">
        <v>420</v>
      </c>
      <c r="L124" s="11" t="s">
        <v>1220</v>
      </c>
      <c r="M124" s="11" t="s">
        <v>961</v>
      </c>
      <c r="N124" s="422" t="s">
        <v>3081</v>
      </c>
      <c r="O124" s="422" t="s">
        <v>3081</v>
      </c>
      <c r="P124" s="20" t="s">
        <v>3065</v>
      </c>
    </row>
    <row r="125" spans="1:16" ht="48">
      <c r="A125" s="30">
        <v>6</v>
      </c>
      <c r="B125" s="69">
        <v>198</v>
      </c>
      <c r="C125" s="26" t="s">
        <v>254</v>
      </c>
      <c r="D125" s="422"/>
      <c r="E125" s="422" t="s">
        <v>2910</v>
      </c>
      <c r="F125" s="11" t="s">
        <v>3004</v>
      </c>
      <c r="G125" s="30" t="s">
        <v>3465</v>
      </c>
      <c r="H125" s="34">
        <v>1943.6091</v>
      </c>
      <c r="I125" s="271">
        <v>34927</v>
      </c>
      <c r="J125" s="263" t="s">
        <v>2755</v>
      </c>
      <c r="K125" s="11" t="s">
        <v>3005</v>
      </c>
      <c r="L125" s="11" t="s">
        <v>79</v>
      </c>
      <c r="M125" s="11" t="s">
        <v>986</v>
      </c>
      <c r="N125" s="422" t="s">
        <v>3081</v>
      </c>
      <c r="O125" s="422" t="s">
        <v>3081</v>
      </c>
      <c r="P125" s="20" t="s">
        <v>3066</v>
      </c>
    </row>
    <row r="126" spans="1:16" ht="67.5">
      <c r="A126" s="30">
        <v>7</v>
      </c>
      <c r="B126" s="69">
        <v>227</v>
      </c>
      <c r="C126" s="26" t="s">
        <v>2197</v>
      </c>
      <c r="D126" s="422"/>
      <c r="E126" s="422" t="s">
        <v>2910</v>
      </c>
      <c r="F126" s="11" t="s">
        <v>3006</v>
      </c>
      <c r="G126" s="30" t="s">
        <v>3465</v>
      </c>
      <c r="H126" s="34">
        <v>8019</v>
      </c>
      <c r="I126" s="271">
        <v>35009</v>
      </c>
      <c r="J126" s="263" t="s">
        <v>2755</v>
      </c>
      <c r="K126" s="11" t="s">
        <v>45</v>
      </c>
      <c r="L126" s="11" t="s">
        <v>79</v>
      </c>
      <c r="M126" s="11" t="s">
        <v>2601</v>
      </c>
      <c r="N126" s="422" t="s">
        <v>3081</v>
      </c>
      <c r="O126" s="422" t="s">
        <v>3081</v>
      </c>
      <c r="P126" s="20" t="s">
        <v>3067</v>
      </c>
    </row>
    <row r="127" spans="1:16" ht="60">
      <c r="A127" s="30">
        <v>8</v>
      </c>
      <c r="B127" s="69">
        <v>229</v>
      </c>
      <c r="C127" s="26" t="s">
        <v>2199</v>
      </c>
      <c r="D127" s="422"/>
      <c r="E127" s="422" t="s">
        <v>2910</v>
      </c>
      <c r="F127" s="11" t="s">
        <v>3007</v>
      </c>
      <c r="G127" s="30" t="s">
        <v>3465</v>
      </c>
      <c r="H127" s="34">
        <v>1686.1412</v>
      </c>
      <c r="I127" s="271">
        <v>35019</v>
      </c>
      <c r="J127" s="263" t="s">
        <v>2755</v>
      </c>
      <c r="K127" s="11" t="s">
        <v>2697</v>
      </c>
      <c r="L127" s="11" t="s">
        <v>1220</v>
      </c>
      <c r="M127" s="11" t="s">
        <v>2601</v>
      </c>
      <c r="N127" s="422" t="s">
        <v>3081</v>
      </c>
      <c r="O127" s="422" t="s">
        <v>3081</v>
      </c>
      <c r="P127" s="20" t="s">
        <v>3068</v>
      </c>
    </row>
    <row r="128" spans="1:16" ht="60">
      <c r="A128" s="30">
        <v>9</v>
      </c>
      <c r="B128" s="69">
        <v>230</v>
      </c>
      <c r="C128" s="26" t="s">
        <v>2200</v>
      </c>
      <c r="D128" s="422"/>
      <c r="E128" s="422" t="s">
        <v>2910</v>
      </c>
      <c r="F128" s="11" t="s">
        <v>3007</v>
      </c>
      <c r="G128" s="30" t="s">
        <v>3465</v>
      </c>
      <c r="H128" s="34">
        <v>5809.5367</v>
      </c>
      <c r="I128" s="271">
        <v>35019</v>
      </c>
      <c r="J128" s="263" t="s">
        <v>2755</v>
      </c>
      <c r="K128" s="343" t="s">
        <v>3008</v>
      </c>
      <c r="L128" s="11" t="s">
        <v>1220</v>
      </c>
      <c r="M128" s="11" t="s">
        <v>2601</v>
      </c>
      <c r="N128" s="422" t="s">
        <v>3081</v>
      </c>
      <c r="O128" s="422" t="s">
        <v>3081</v>
      </c>
      <c r="P128" s="20" t="s">
        <v>3068</v>
      </c>
    </row>
    <row r="129" spans="1:16" ht="36">
      <c r="A129" s="30">
        <v>10</v>
      </c>
      <c r="B129" s="69">
        <v>337</v>
      </c>
      <c r="C129" s="26" t="s">
        <v>2460</v>
      </c>
      <c r="D129" s="422"/>
      <c r="E129" s="422" t="s">
        <v>2910</v>
      </c>
      <c r="F129" s="11" t="s">
        <v>3009</v>
      </c>
      <c r="G129" s="30" t="s">
        <v>3465</v>
      </c>
      <c r="H129" s="34">
        <v>324</v>
      </c>
      <c r="I129" s="271">
        <v>35688</v>
      </c>
      <c r="J129" s="263" t="s">
        <v>2755</v>
      </c>
      <c r="K129" s="11" t="s">
        <v>1947</v>
      </c>
      <c r="L129" s="11" t="s">
        <v>79</v>
      </c>
      <c r="M129" s="11" t="s">
        <v>609</v>
      </c>
      <c r="N129" s="422" t="s">
        <v>3081</v>
      </c>
      <c r="O129" s="422" t="s">
        <v>3081</v>
      </c>
      <c r="P129" s="20" t="s">
        <v>3069</v>
      </c>
    </row>
    <row r="130" spans="1:16" ht="60">
      <c r="A130" s="30">
        <v>11</v>
      </c>
      <c r="B130" s="69">
        <v>351</v>
      </c>
      <c r="C130" s="26" t="s">
        <v>1599</v>
      </c>
      <c r="D130" s="422"/>
      <c r="E130" s="422" t="s">
        <v>2910</v>
      </c>
      <c r="F130" s="11" t="s">
        <v>3002</v>
      </c>
      <c r="G130" s="30" t="s">
        <v>3465</v>
      </c>
      <c r="H130" s="34">
        <v>1802.138</v>
      </c>
      <c r="I130" s="271">
        <v>35692</v>
      </c>
      <c r="J130" s="263" t="s">
        <v>2755</v>
      </c>
      <c r="K130" s="11" t="s">
        <v>2492</v>
      </c>
      <c r="L130" s="11" t="s">
        <v>79</v>
      </c>
      <c r="M130" s="11" t="s">
        <v>2270</v>
      </c>
      <c r="N130" s="422" t="s">
        <v>3081</v>
      </c>
      <c r="O130" s="422" t="s">
        <v>3081</v>
      </c>
      <c r="P130" s="20" t="s">
        <v>490</v>
      </c>
    </row>
    <row r="131" spans="1:16" ht="48.75" thickBot="1">
      <c r="A131" s="30">
        <v>12</v>
      </c>
      <c r="B131" s="69">
        <v>371</v>
      </c>
      <c r="C131" s="26" t="s">
        <v>1983</v>
      </c>
      <c r="D131" s="422"/>
      <c r="E131" s="422" t="s">
        <v>2910</v>
      </c>
      <c r="F131" s="11" t="s">
        <v>3010</v>
      </c>
      <c r="G131" s="30" t="s">
        <v>3465</v>
      </c>
      <c r="H131" s="34">
        <v>1044.5351</v>
      </c>
      <c r="I131" s="271">
        <v>35978</v>
      </c>
      <c r="J131" s="263" t="s">
        <v>2755</v>
      </c>
      <c r="K131" s="11" t="s">
        <v>1415</v>
      </c>
      <c r="L131" s="11" t="s">
        <v>79</v>
      </c>
      <c r="M131" s="11" t="s">
        <v>1774</v>
      </c>
      <c r="N131" s="422" t="s">
        <v>3081</v>
      </c>
      <c r="O131" s="422" t="s">
        <v>3081</v>
      </c>
      <c r="P131" s="20" t="s">
        <v>1344</v>
      </c>
    </row>
    <row r="132" spans="1:16" ht="14.25" thickBot="1" thickTop="1">
      <c r="A132" s="123"/>
      <c r="B132" s="432"/>
      <c r="C132" s="124"/>
      <c r="D132" s="423"/>
      <c r="E132" s="423" t="s">
        <v>2755</v>
      </c>
      <c r="F132" s="134" t="s">
        <v>331</v>
      </c>
      <c r="G132" s="414"/>
      <c r="H132" s="126">
        <f>SUM(H120:H131)</f>
        <v>25695.8222</v>
      </c>
      <c r="I132" s="127"/>
      <c r="J132" s="130"/>
      <c r="K132" s="129"/>
      <c r="L132" s="129"/>
      <c r="M132" s="129"/>
      <c r="N132" s="423"/>
      <c r="O132" s="423"/>
      <c r="P132" s="458"/>
    </row>
    <row r="133" spans="1:16" ht="13.5" thickTop="1">
      <c r="A133" s="109"/>
      <c r="B133" s="434"/>
      <c r="C133" s="111"/>
      <c r="D133" s="425"/>
      <c r="E133" s="425" t="s">
        <v>2755</v>
      </c>
      <c r="F133" s="112"/>
      <c r="G133" s="109"/>
      <c r="H133" s="89"/>
      <c r="I133" s="87"/>
      <c r="J133" s="164"/>
      <c r="K133" s="60"/>
      <c r="L133" s="60"/>
      <c r="M133" s="60"/>
      <c r="N133" s="425"/>
      <c r="O133" s="425"/>
      <c r="P133" s="454"/>
    </row>
    <row r="134" spans="2:16" ht="15">
      <c r="B134" s="4" t="s">
        <v>3237</v>
      </c>
      <c r="F134" s="60"/>
      <c r="H134" s="89"/>
      <c r="I134" s="87"/>
      <c r="J134" s="164"/>
      <c r="K134" s="60"/>
      <c r="L134" s="60"/>
      <c r="M134" s="60"/>
      <c r="P134" s="454"/>
    </row>
    <row r="135" spans="1:16" s="428" customFormat="1" ht="16.5" customHeight="1">
      <c r="A135" s="1161" t="s">
        <v>1474</v>
      </c>
      <c r="B135" s="1164" t="s">
        <v>2913</v>
      </c>
      <c r="C135" s="1167" t="s">
        <v>1668</v>
      </c>
      <c r="D135" s="1164" t="s">
        <v>2911</v>
      </c>
      <c r="E135" s="1164" t="s">
        <v>2914</v>
      </c>
      <c r="F135" s="1170" t="s">
        <v>3056</v>
      </c>
      <c r="G135" s="1164" t="s">
        <v>2912</v>
      </c>
      <c r="H135" s="1172" t="s">
        <v>3057</v>
      </c>
      <c r="I135" s="1170" t="s">
        <v>2915</v>
      </c>
      <c r="J135" s="1170" t="s">
        <v>2916</v>
      </c>
      <c r="K135" s="1188" t="s">
        <v>2918</v>
      </c>
      <c r="L135" s="1190" t="s">
        <v>2917</v>
      </c>
      <c r="M135" s="1189" t="s">
        <v>477</v>
      </c>
      <c r="N135" s="1175" t="s">
        <v>2919</v>
      </c>
      <c r="O135" s="1175" t="s">
        <v>2920</v>
      </c>
      <c r="P135" s="1178" t="s">
        <v>199</v>
      </c>
    </row>
    <row r="136" spans="1:16" s="428" customFormat="1" ht="16.5" customHeight="1">
      <c r="A136" s="1162"/>
      <c r="B136" s="1165"/>
      <c r="C136" s="1168"/>
      <c r="D136" s="1165"/>
      <c r="E136" s="1165"/>
      <c r="F136" s="1171"/>
      <c r="G136" s="1165"/>
      <c r="H136" s="1193"/>
      <c r="I136" s="1189"/>
      <c r="J136" s="1189"/>
      <c r="K136" s="1173"/>
      <c r="L136" s="1191"/>
      <c r="M136" s="1171"/>
      <c r="N136" s="1176"/>
      <c r="O136" s="1176"/>
      <c r="P136" s="1179"/>
    </row>
    <row r="137" spans="1:16" s="428" customFormat="1" ht="24" customHeight="1">
      <c r="A137" s="1163"/>
      <c r="B137" s="1166"/>
      <c r="C137" s="1169"/>
      <c r="D137" s="1166"/>
      <c r="E137" s="1166"/>
      <c r="F137" s="1171"/>
      <c r="G137" s="1166"/>
      <c r="H137" s="1194"/>
      <c r="I137" s="1189"/>
      <c r="J137" s="1189"/>
      <c r="K137" s="1174"/>
      <c r="L137" s="1192"/>
      <c r="M137" s="1171"/>
      <c r="N137" s="1177"/>
      <c r="O137" s="1177"/>
      <c r="P137" s="1179"/>
    </row>
    <row r="138" spans="1:16" ht="48">
      <c r="A138" s="30">
        <v>1</v>
      </c>
      <c r="B138" s="69">
        <v>31</v>
      </c>
      <c r="C138" s="26" t="s">
        <v>2407</v>
      </c>
      <c r="D138" s="422"/>
      <c r="E138" s="422" t="s">
        <v>2910</v>
      </c>
      <c r="F138" s="45" t="s">
        <v>3032</v>
      </c>
      <c r="G138" s="30" t="s">
        <v>3465</v>
      </c>
      <c r="H138" s="34">
        <v>729</v>
      </c>
      <c r="I138" s="271">
        <v>33483</v>
      </c>
      <c r="J138" s="288"/>
      <c r="K138" s="11" t="s">
        <v>1989</v>
      </c>
      <c r="L138" s="22" t="s">
        <v>1220</v>
      </c>
      <c r="M138" s="11" t="s">
        <v>2527</v>
      </c>
      <c r="N138" s="422" t="s">
        <v>3081</v>
      </c>
      <c r="O138" s="422" t="s">
        <v>3081</v>
      </c>
      <c r="P138" s="20" t="s">
        <v>2743</v>
      </c>
    </row>
    <row r="139" spans="1:16" ht="168">
      <c r="A139" s="30">
        <v>2</v>
      </c>
      <c r="B139" s="69">
        <v>250</v>
      </c>
      <c r="C139" s="26" t="s">
        <v>1111</v>
      </c>
      <c r="D139" s="422"/>
      <c r="E139" s="422" t="s">
        <v>2910</v>
      </c>
      <c r="F139" s="11" t="s">
        <v>2959</v>
      </c>
      <c r="G139" s="696" t="s">
        <v>3463</v>
      </c>
      <c r="H139" s="34">
        <v>241</v>
      </c>
      <c r="I139" s="271">
        <v>35226</v>
      </c>
      <c r="J139" s="288"/>
      <c r="K139" s="11" t="s">
        <v>1989</v>
      </c>
      <c r="L139" s="11" t="s">
        <v>1220</v>
      </c>
      <c r="M139" s="11" t="s">
        <v>1869</v>
      </c>
      <c r="N139" s="422" t="s">
        <v>3081</v>
      </c>
      <c r="O139" s="422" t="s">
        <v>3081</v>
      </c>
      <c r="P139" s="20" t="s">
        <v>1250</v>
      </c>
    </row>
    <row r="140" spans="1:16" ht="78.75">
      <c r="A140" s="30">
        <v>3</v>
      </c>
      <c r="B140" s="69">
        <v>54</v>
      </c>
      <c r="C140" s="26" t="s">
        <v>2065</v>
      </c>
      <c r="D140" s="422"/>
      <c r="E140" s="422" t="s">
        <v>2910</v>
      </c>
      <c r="F140" s="11" t="s">
        <v>3033</v>
      </c>
      <c r="G140" s="30" t="s">
        <v>3465</v>
      </c>
      <c r="H140" s="34">
        <v>486</v>
      </c>
      <c r="I140" s="271">
        <v>33624</v>
      </c>
      <c r="J140" s="263" t="s">
        <v>2755</v>
      </c>
      <c r="K140" s="11" t="s">
        <v>78</v>
      </c>
      <c r="L140" s="22" t="s">
        <v>79</v>
      </c>
      <c r="M140" s="11" t="s">
        <v>986</v>
      </c>
      <c r="N140" s="422" t="s">
        <v>3081</v>
      </c>
      <c r="O140" s="422" t="s">
        <v>3081</v>
      </c>
      <c r="P140" s="20" t="s">
        <v>3070</v>
      </c>
    </row>
    <row r="141" spans="1:16" ht="68.25" thickBot="1">
      <c r="A141" s="30">
        <v>4</v>
      </c>
      <c r="B141" s="69">
        <v>305</v>
      </c>
      <c r="C141" s="26" t="s">
        <v>406</v>
      </c>
      <c r="D141" s="422"/>
      <c r="E141" s="422" t="s">
        <v>2910</v>
      </c>
      <c r="F141" s="11" t="s">
        <v>3034</v>
      </c>
      <c r="G141" s="30" t="s">
        <v>3465</v>
      </c>
      <c r="H141" s="34">
        <v>710</v>
      </c>
      <c r="I141" s="271">
        <v>35639</v>
      </c>
      <c r="J141" s="263" t="s">
        <v>2755</v>
      </c>
      <c r="K141" s="11" t="s">
        <v>78</v>
      </c>
      <c r="L141" s="11" t="s">
        <v>79</v>
      </c>
      <c r="M141" s="11" t="s">
        <v>986</v>
      </c>
      <c r="N141" s="422" t="s">
        <v>3081</v>
      </c>
      <c r="O141" s="422" t="s">
        <v>3081</v>
      </c>
      <c r="P141" s="20" t="s">
        <v>3071</v>
      </c>
    </row>
    <row r="142" spans="1:16" ht="14.25" thickBot="1" thickTop="1">
      <c r="A142" s="123"/>
      <c r="B142" s="432"/>
      <c r="C142" s="132"/>
      <c r="D142" s="423"/>
      <c r="E142" s="423"/>
      <c r="F142" s="134" t="s">
        <v>331</v>
      </c>
      <c r="G142" s="414"/>
      <c r="H142" s="126">
        <f>SUM(H138:H141)</f>
        <v>2166</v>
      </c>
      <c r="I142" s="127"/>
      <c r="J142" s="166"/>
      <c r="K142" s="125"/>
      <c r="L142" s="125"/>
      <c r="M142" s="125"/>
      <c r="N142" s="423"/>
      <c r="O142" s="423"/>
      <c r="P142" s="450"/>
    </row>
    <row r="143" spans="1:16" ht="13.5" thickTop="1">
      <c r="A143" s="109"/>
      <c r="B143" s="434"/>
      <c r="C143" s="111"/>
      <c r="D143" s="425"/>
      <c r="E143" s="425"/>
      <c r="F143" s="112"/>
      <c r="G143" s="109"/>
      <c r="H143" s="89"/>
      <c r="I143" s="87"/>
      <c r="J143" s="164"/>
      <c r="K143" s="60"/>
      <c r="L143" s="60"/>
      <c r="M143" s="60"/>
      <c r="N143" s="425"/>
      <c r="O143" s="425"/>
      <c r="P143" s="454"/>
    </row>
    <row r="144" spans="2:16" ht="15">
      <c r="B144" s="4" t="s">
        <v>3243</v>
      </c>
      <c r="F144" s="60"/>
      <c r="H144" s="87"/>
      <c r="I144" s="217"/>
      <c r="J144" s="165"/>
      <c r="K144" s="88"/>
      <c r="L144" s="89"/>
      <c r="M144" s="88"/>
      <c r="P144" s="67"/>
    </row>
    <row r="145" spans="1:16" s="428" customFormat="1" ht="16.5" customHeight="1">
      <c r="A145" s="1161" t="s">
        <v>1474</v>
      </c>
      <c r="B145" s="1164" t="s">
        <v>2913</v>
      </c>
      <c r="C145" s="1167" t="s">
        <v>1668</v>
      </c>
      <c r="D145" s="1164" t="s">
        <v>2911</v>
      </c>
      <c r="E145" s="1164" t="s">
        <v>2914</v>
      </c>
      <c r="F145" s="1170" t="s">
        <v>3056</v>
      </c>
      <c r="G145" s="1164" t="s">
        <v>2912</v>
      </c>
      <c r="H145" s="1172" t="s">
        <v>3057</v>
      </c>
      <c r="I145" s="1170" t="s">
        <v>2915</v>
      </c>
      <c r="J145" s="1170" t="s">
        <v>2916</v>
      </c>
      <c r="K145" s="1188" t="s">
        <v>2918</v>
      </c>
      <c r="L145" s="1190" t="s">
        <v>2917</v>
      </c>
      <c r="M145" s="1189" t="s">
        <v>477</v>
      </c>
      <c r="N145" s="1175" t="s">
        <v>2919</v>
      </c>
      <c r="O145" s="1175" t="s">
        <v>2920</v>
      </c>
      <c r="P145" s="1178" t="s">
        <v>199</v>
      </c>
    </row>
    <row r="146" spans="1:16" s="428" customFormat="1" ht="16.5" customHeight="1">
      <c r="A146" s="1162"/>
      <c r="B146" s="1165"/>
      <c r="C146" s="1168"/>
      <c r="D146" s="1165"/>
      <c r="E146" s="1165"/>
      <c r="F146" s="1171"/>
      <c r="G146" s="1165"/>
      <c r="H146" s="1193"/>
      <c r="I146" s="1189"/>
      <c r="J146" s="1189"/>
      <c r="K146" s="1173"/>
      <c r="L146" s="1191"/>
      <c r="M146" s="1171"/>
      <c r="N146" s="1176"/>
      <c r="O146" s="1176"/>
      <c r="P146" s="1179"/>
    </row>
    <row r="147" spans="1:16" s="428" customFormat="1" ht="24" customHeight="1">
      <c r="A147" s="1163"/>
      <c r="B147" s="1166"/>
      <c r="C147" s="1169"/>
      <c r="D147" s="1166"/>
      <c r="E147" s="1166"/>
      <c r="F147" s="1171"/>
      <c r="G147" s="1166"/>
      <c r="H147" s="1194"/>
      <c r="I147" s="1189"/>
      <c r="J147" s="1189"/>
      <c r="K147" s="1174"/>
      <c r="L147" s="1192"/>
      <c r="M147" s="1171"/>
      <c r="N147" s="1177"/>
      <c r="O147" s="1177"/>
      <c r="P147" s="1179"/>
    </row>
    <row r="148" spans="1:16" ht="33.75">
      <c r="A148" s="30">
        <v>1</v>
      </c>
      <c r="B148" s="69">
        <v>1</v>
      </c>
      <c r="C148" s="14" t="s">
        <v>2522</v>
      </c>
      <c r="D148" s="422"/>
      <c r="E148" s="422" t="s">
        <v>2910</v>
      </c>
      <c r="F148" s="13" t="s">
        <v>1688</v>
      </c>
      <c r="G148" s="30" t="s">
        <v>3465</v>
      </c>
      <c r="H148" s="114">
        <v>486</v>
      </c>
      <c r="I148" s="271">
        <v>33302</v>
      </c>
      <c r="J148" s="271" t="s">
        <v>2755</v>
      </c>
      <c r="K148" s="13" t="s">
        <v>2611</v>
      </c>
      <c r="L148" s="96" t="s">
        <v>1220</v>
      </c>
      <c r="M148" s="96" t="s">
        <v>769</v>
      </c>
      <c r="N148" s="422" t="s">
        <v>3081</v>
      </c>
      <c r="O148" s="422" t="s">
        <v>3081</v>
      </c>
      <c r="P148" s="192" t="s">
        <v>113</v>
      </c>
    </row>
    <row r="149" spans="1:16" ht="33.75">
      <c r="A149" s="30">
        <v>2</v>
      </c>
      <c r="B149" s="69">
        <v>7</v>
      </c>
      <c r="C149" s="14" t="s">
        <v>1484</v>
      </c>
      <c r="D149" s="422"/>
      <c r="E149" s="422" t="s">
        <v>2910</v>
      </c>
      <c r="F149" s="13" t="s">
        <v>450</v>
      </c>
      <c r="G149" s="696" t="s">
        <v>3463</v>
      </c>
      <c r="H149" s="114">
        <v>81</v>
      </c>
      <c r="I149" s="271">
        <v>33366</v>
      </c>
      <c r="J149" s="271" t="s">
        <v>2755</v>
      </c>
      <c r="K149" s="13" t="s">
        <v>2679</v>
      </c>
      <c r="L149" s="96" t="s">
        <v>1220</v>
      </c>
      <c r="M149" s="13" t="s">
        <v>454</v>
      </c>
      <c r="N149" s="422" t="s">
        <v>3081</v>
      </c>
      <c r="O149" s="422" t="s">
        <v>3081</v>
      </c>
      <c r="P149" s="192" t="s">
        <v>798</v>
      </c>
    </row>
    <row r="150" spans="1:16" ht="33.75">
      <c r="A150" s="30">
        <v>3</v>
      </c>
      <c r="B150" s="69">
        <v>12</v>
      </c>
      <c r="C150" s="14" t="s">
        <v>1485</v>
      </c>
      <c r="D150" s="422"/>
      <c r="E150" s="422" t="s">
        <v>2910</v>
      </c>
      <c r="F150" s="11" t="s">
        <v>455</v>
      </c>
      <c r="G150" s="30" t="s">
        <v>3465</v>
      </c>
      <c r="H150" s="115">
        <v>486</v>
      </c>
      <c r="I150" s="271">
        <v>33400</v>
      </c>
      <c r="J150" s="271" t="s">
        <v>2755</v>
      </c>
      <c r="K150" s="11" t="s">
        <v>1415</v>
      </c>
      <c r="L150" s="22" t="s">
        <v>79</v>
      </c>
      <c r="M150" s="11" t="s">
        <v>1301</v>
      </c>
      <c r="N150" s="422" t="s">
        <v>3081</v>
      </c>
      <c r="O150" s="422" t="s">
        <v>3081</v>
      </c>
      <c r="P150" s="27" t="s">
        <v>988</v>
      </c>
    </row>
    <row r="151" spans="1:16" ht="24">
      <c r="A151" s="30">
        <v>4</v>
      </c>
      <c r="B151" s="69">
        <v>15</v>
      </c>
      <c r="C151" s="14" t="s">
        <v>1363</v>
      </c>
      <c r="D151" s="422"/>
      <c r="E151" s="422" t="s">
        <v>2910</v>
      </c>
      <c r="F151" s="11" t="s">
        <v>1824</v>
      </c>
      <c r="G151" s="30" t="s">
        <v>3465</v>
      </c>
      <c r="H151" s="115">
        <v>1825.54</v>
      </c>
      <c r="I151" s="271">
        <v>33406</v>
      </c>
      <c r="J151" s="271" t="s">
        <v>2755</v>
      </c>
      <c r="K151" s="11" t="s">
        <v>1720</v>
      </c>
      <c r="L151" s="22" t="s">
        <v>79</v>
      </c>
      <c r="M151" s="22" t="s">
        <v>2319</v>
      </c>
      <c r="N151" s="422" t="s">
        <v>3081</v>
      </c>
      <c r="O151" s="422" t="s">
        <v>3081</v>
      </c>
      <c r="P151" s="27" t="s">
        <v>2309</v>
      </c>
    </row>
    <row r="152" spans="1:16" ht="24">
      <c r="A152" s="30">
        <v>5</v>
      </c>
      <c r="B152" s="69">
        <v>18</v>
      </c>
      <c r="C152" s="69" t="s">
        <v>1042</v>
      </c>
      <c r="D152" s="422"/>
      <c r="E152" s="422" t="s">
        <v>2910</v>
      </c>
      <c r="F152" s="11" t="s">
        <v>2353</v>
      </c>
      <c r="G152" s="30" t="s">
        <v>3465</v>
      </c>
      <c r="H152" s="115">
        <v>1744</v>
      </c>
      <c r="I152" s="271">
        <v>33409</v>
      </c>
      <c r="J152" s="271" t="s">
        <v>2755</v>
      </c>
      <c r="K152" s="11" t="s">
        <v>2425</v>
      </c>
      <c r="L152" s="22" t="s">
        <v>1220</v>
      </c>
      <c r="M152" s="11"/>
      <c r="N152" s="422" t="s">
        <v>3081</v>
      </c>
      <c r="O152" s="422" t="s">
        <v>3081</v>
      </c>
      <c r="P152" s="20" t="s">
        <v>2562</v>
      </c>
    </row>
    <row r="153" spans="1:16" ht="24">
      <c r="A153" s="30">
        <v>6</v>
      </c>
      <c r="B153" s="69">
        <v>19</v>
      </c>
      <c r="C153" s="69" t="s">
        <v>2680</v>
      </c>
      <c r="D153" s="422"/>
      <c r="E153" s="422" t="s">
        <v>2910</v>
      </c>
      <c r="F153" s="11" t="s">
        <v>382</v>
      </c>
      <c r="G153" s="30" t="s">
        <v>3465</v>
      </c>
      <c r="H153" s="34">
        <v>648</v>
      </c>
      <c r="I153" s="271">
        <v>33410</v>
      </c>
      <c r="J153" s="271" t="s">
        <v>2755</v>
      </c>
      <c r="K153" s="11" t="s">
        <v>2265</v>
      </c>
      <c r="L153" s="22" t="s">
        <v>1220</v>
      </c>
      <c r="M153" s="22" t="s">
        <v>2270</v>
      </c>
      <c r="N153" s="422" t="s">
        <v>3081</v>
      </c>
      <c r="O153" s="422" t="s">
        <v>3081</v>
      </c>
      <c r="P153" s="20" t="s">
        <v>767</v>
      </c>
    </row>
    <row r="154" spans="1:16" ht="33.75">
      <c r="A154" s="30">
        <v>7</v>
      </c>
      <c r="B154" s="69">
        <v>24</v>
      </c>
      <c r="C154" s="69" t="s">
        <v>729</v>
      </c>
      <c r="D154" s="422"/>
      <c r="E154" s="422" t="s">
        <v>2910</v>
      </c>
      <c r="F154" s="11" t="s">
        <v>450</v>
      </c>
      <c r="G154" s="696" t="s">
        <v>3463</v>
      </c>
      <c r="H154" s="115">
        <v>81</v>
      </c>
      <c r="I154" s="271">
        <v>33427</v>
      </c>
      <c r="J154" s="271" t="s">
        <v>2755</v>
      </c>
      <c r="K154" s="11" t="s">
        <v>2679</v>
      </c>
      <c r="L154" s="22" t="s">
        <v>1220</v>
      </c>
      <c r="M154" s="11" t="s">
        <v>2270</v>
      </c>
      <c r="N154" s="422" t="s">
        <v>3081</v>
      </c>
      <c r="O154" s="422" t="s">
        <v>3081</v>
      </c>
      <c r="P154" s="20"/>
    </row>
    <row r="155" spans="1:16" ht="33.75">
      <c r="A155" s="30">
        <v>8</v>
      </c>
      <c r="B155" s="69">
        <v>26</v>
      </c>
      <c r="C155" s="69" t="s">
        <v>144</v>
      </c>
      <c r="D155" s="422"/>
      <c r="E155" s="422" t="s">
        <v>2910</v>
      </c>
      <c r="F155" s="11" t="s">
        <v>450</v>
      </c>
      <c r="G155" s="696" t="s">
        <v>3463</v>
      </c>
      <c r="H155" s="115">
        <v>81</v>
      </c>
      <c r="I155" s="271">
        <v>33427</v>
      </c>
      <c r="J155" s="271" t="s">
        <v>2755</v>
      </c>
      <c r="K155" s="11" t="s">
        <v>2679</v>
      </c>
      <c r="L155" s="22" t="s">
        <v>1220</v>
      </c>
      <c r="M155" s="11" t="s">
        <v>2270</v>
      </c>
      <c r="N155" s="422" t="s">
        <v>3081</v>
      </c>
      <c r="O155" s="422" t="s">
        <v>3081</v>
      </c>
      <c r="P155" s="20"/>
    </row>
    <row r="156" spans="1:16" ht="36">
      <c r="A156" s="30">
        <v>9</v>
      </c>
      <c r="B156" s="69">
        <v>28</v>
      </c>
      <c r="C156" s="69" t="s">
        <v>1364</v>
      </c>
      <c r="D156" s="422"/>
      <c r="E156" s="422" t="s">
        <v>2910</v>
      </c>
      <c r="F156" s="11" t="s">
        <v>1021</v>
      </c>
      <c r="G156" s="30" t="s">
        <v>3465</v>
      </c>
      <c r="H156" s="115">
        <v>252.44</v>
      </c>
      <c r="I156" s="271">
        <v>33483</v>
      </c>
      <c r="J156" s="271" t="s">
        <v>2755</v>
      </c>
      <c r="K156" s="11" t="s">
        <v>1904</v>
      </c>
      <c r="L156" s="22" t="s">
        <v>1220</v>
      </c>
      <c r="M156" s="11" t="s">
        <v>1723</v>
      </c>
      <c r="N156" s="422" t="s">
        <v>3081</v>
      </c>
      <c r="O156" s="422" t="s">
        <v>3081</v>
      </c>
      <c r="P156" s="27" t="s">
        <v>2309</v>
      </c>
    </row>
    <row r="157" spans="1:16" ht="22.5">
      <c r="A157" s="30">
        <v>10</v>
      </c>
      <c r="B157" s="69">
        <v>32</v>
      </c>
      <c r="C157" s="69" t="s">
        <v>811</v>
      </c>
      <c r="D157" s="422"/>
      <c r="E157" s="422" t="s">
        <v>2910</v>
      </c>
      <c r="F157" s="45" t="s">
        <v>937</v>
      </c>
      <c r="G157" s="30" t="s">
        <v>3465</v>
      </c>
      <c r="H157" s="115">
        <v>486</v>
      </c>
      <c r="I157" s="271">
        <v>33483</v>
      </c>
      <c r="J157" s="271" t="s">
        <v>2755</v>
      </c>
      <c r="K157" s="11" t="s">
        <v>768</v>
      </c>
      <c r="L157" s="22" t="s">
        <v>1220</v>
      </c>
      <c r="M157" s="11" t="s">
        <v>769</v>
      </c>
      <c r="N157" s="422" t="s">
        <v>3081</v>
      </c>
      <c r="O157" s="422" t="s">
        <v>3081</v>
      </c>
      <c r="P157" s="20" t="s">
        <v>797</v>
      </c>
    </row>
    <row r="158" spans="1:16" ht="22.5">
      <c r="A158" s="30">
        <v>11</v>
      </c>
      <c r="B158" s="69">
        <v>35</v>
      </c>
      <c r="C158" s="69" t="s">
        <v>253</v>
      </c>
      <c r="D158" s="422"/>
      <c r="E158" s="422" t="s">
        <v>2910</v>
      </c>
      <c r="F158" s="11" t="s">
        <v>1625</v>
      </c>
      <c r="G158" s="30" t="s">
        <v>3465</v>
      </c>
      <c r="H158" s="115">
        <v>405</v>
      </c>
      <c r="I158" s="271">
        <v>33483</v>
      </c>
      <c r="J158" s="271" t="s">
        <v>2755</v>
      </c>
      <c r="K158" s="11" t="s">
        <v>451</v>
      </c>
      <c r="L158" s="22" t="s">
        <v>79</v>
      </c>
      <c r="M158" s="11" t="s">
        <v>986</v>
      </c>
      <c r="N158" s="422" t="s">
        <v>3081</v>
      </c>
      <c r="O158" s="422" t="s">
        <v>3081</v>
      </c>
      <c r="P158" s="20" t="s">
        <v>797</v>
      </c>
    </row>
    <row r="159" spans="1:16" ht="45">
      <c r="A159" s="30">
        <v>12</v>
      </c>
      <c r="B159" s="69">
        <v>36</v>
      </c>
      <c r="C159" s="69" t="s">
        <v>831</v>
      </c>
      <c r="D159" s="422"/>
      <c r="E159" s="422" t="s">
        <v>2910</v>
      </c>
      <c r="F159" s="45" t="s">
        <v>77</v>
      </c>
      <c r="G159" s="30" t="s">
        <v>3465</v>
      </c>
      <c r="H159" s="34">
        <v>1539</v>
      </c>
      <c r="I159" s="271">
        <v>33483</v>
      </c>
      <c r="J159" s="271" t="s">
        <v>2755</v>
      </c>
      <c r="K159" s="11" t="s">
        <v>45</v>
      </c>
      <c r="L159" s="22" t="s">
        <v>79</v>
      </c>
      <c r="M159" s="11" t="s">
        <v>345</v>
      </c>
      <c r="N159" s="422" t="s">
        <v>3081</v>
      </c>
      <c r="O159" s="422" t="s">
        <v>3081</v>
      </c>
      <c r="P159" s="20" t="s">
        <v>1046</v>
      </c>
    </row>
    <row r="160" spans="1:16" ht="24">
      <c r="A160" s="30">
        <v>13</v>
      </c>
      <c r="B160" s="69">
        <v>37</v>
      </c>
      <c r="C160" s="69" t="s">
        <v>1696</v>
      </c>
      <c r="D160" s="422"/>
      <c r="E160" s="422" t="s">
        <v>2910</v>
      </c>
      <c r="F160" s="45" t="s">
        <v>77</v>
      </c>
      <c r="G160" s="30" t="s">
        <v>3465</v>
      </c>
      <c r="H160" s="34">
        <v>405</v>
      </c>
      <c r="I160" s="271">
        <v>33483</v>
      </c>
      <c r="J160" s="271" t="s">
        <v>2755</v>
      </c>
      <c r="K160" s="11" t="s">
        <v>494</v>
      </c>
      <c r="L160" s="22" t="s">
        <v>79</v>
      </c>
      <c r="M160" s="11" t="s">
        <v>1859</v>
      </c>
      <c r="N160" s="422" t="s">
        <v>3081</v>
      </c>
      <c r="O160" s="422" t="s">
        <v>3081</v>
      </c>
      <c r="P160" s="20" t="s">
        <v>2364</v>
      </c>
    </row>
    <row r="161" spans="1:16" ht="45">
      <c r="A161" s="30">
        <v>14</v>
      </c>
      <c r="B161" s="69">
        <v>39</v>
      </c>
      <c r="C161" s="26" t="s">
        <v>2345</v>
      </c>
      <c r="D161" s="422"/>
      <c r="E161" s="422" t="s">
        <v>2910</v>
      </c>
      <c r="F161" s="11" t="s">
        <v>2521</v>
      </c>
      <c r="G161" s="30" t="s">
        <v>3465</v>
      </c>
      <c r="H161" s="34">
        <v>1169.969</v>
      </c>
      <c r="I161" s="271">
        <v>33486</v>
      </c>
      <c r="J161" s="271" t="s">
        <v>2755</v>
      </c>
      <c r="K161" s="11" t="s">
        <v>815</v>
      </c>
      <c r="L161" s="22" t="s">
        <v>1220</v>
      </c>
      <c r="M161" s="11" t="s">
        <v>2270</v>
      </c>
      <c r="N161" s="422" t="s">
        <v>3081</v>
      </c>
      <c r="O161" s="422" t="s">
        <v>3081</v>
      </c>
      <c r="P161" s="459" t="s">
        <v>3072</v>
      </c>
    </row>
    <row r="162" spans="1:16" ht="12.75">
      <c r="A162" s="30">
        <v>15</v>
      </c>
      <c r="B162" s="69">
        <v>40</v>
      </c>
      <c r="C162" s="69" t="s">
        <v>1933</v>
      </c>
      <c r="D162" s="422"/>
      <c r="E162" s="422" t="s">
        <v>2910</v>
      </c>
      <c r="F162" s="11" t="s">
        <v>2622</v>
      </c>
      <c r="G162" s="30" t="s">
        <v>3465</v>
      </c>
      <c r="H162" s="115">
        <v>81</v>
      </c>
      <c r="I162" s="271">
        <v>33486</v>
      </c>
      <c r="J162" s="271" t="s">
        <v>2755</v>
      </c>
      <c r="K162" s="11" t="s">
        <v>768</v>
      </c>
      <c r="L162" s="22" t="s">
        <v>1220</v>
      </c>
      <c r="M162" s="11" t="s">
        <v>2270</v>
      </c>
      <c r="N162" s="422" t="s">
        <v>3081</v>
      </c>
      <c r="O162" s="422" t="s">
        <v>3081</v>
      </c>
      <c r="P162" s="20"/>
    </row>
    <row r="163" spans="1:16" ht="24">
      <c r="A163" s="30">
        <v>16</v>
      </c>
      <c r="B163" s="69">
        <v>41</v>
      </c>
      <c r="C163" s="69" t="s">
        <v>1260</v>
      </c>
      <c r="D163" s="422"/>
      <c r="E163" s="422" t="s">
        <v>2910</v>
      </c>
      <c r="F163" s="11" t="s">
        <v>2623</v>
      </c>
      <c r="G163" s="30" t="s">
        <v>3465</v>
      </c>
      <c r="H163" s="115">
        <v>81</v>
      </c>
      <c r="I163" s="271">
        <v>33491</v>
      </c>
      <c r="J163" s="271" t="s">
        <v>2755</v>
      </c>
      <c r="K163" s="11" t="s">
        <v>2679</v>
      </c>
      <c r="L163" s="22" t="s">
        <v>1220</v>
      </c>
      <c r="M163" s="11" t="s">
        <v>2137</v>
      </c>
      <c r="N163" s="422" t="s">
        <v>3081</v>
      </c>
      <c r="O163" s="422" t="s">
        <v>3081</v>
      </c>
      <c r="P163" s="192" t="s">
        <v>2267</v>
      </c>
    </row>
    <row r="164" spans="1:16" ht="12.75">
      <c r="A164" s="30">
        <v>17</v>
      </c>
      <c r="B164" s="69">
        <v>48</v>
      </c>
      <c r="C164" s="69" t="s">
        <v>2564</v>
      </c>
      <c r="D164" s="422"/>
      <c r="E164" s="422" t="s">
        <v>2910</v>
      </c>
      <c r="F164" s="11" t="s">
        <v>256</v>
      </c>
      <c r="G164" s="30" t="s">
        <v>3465</v>
      </c>
      <c r="H164" s="115">
        <v>162</v>
      </c>
      <c r="I164" s="271">
        <v>33582</v>
      </c>
      <c r="J164" s="271" t="s">
        <v>2755</v>
      </c>
      <c r="K164" s="11" t="s">
        <v>2428</v>
      </c>
      <c r="L164" s="22" t="s">
        <v>1220</v>
      </c>
      <c r="M164" s="11" t="s">
        <v>1971</v>
      </c>
      <c r="N164" s="422" t="s">
        <v>3081</v>
      </c>
      <c r="O164" s="422" t="s">
        <v>3081</v>
      </c>
      <c r="P164" s="20" t="s">
        <v>776</v>
      </c>
    </row>
    <row r="165" spans="1:16" ht="12.75">
      <c r="A165" s="30">
        <v>18</v>
      </c>
      <c r="B165" s="69">
        <v>50</v>
      </c>
      <c r="C165" s="69" t="s">
        <v>983</v>
      </c>
      <c r="D165" s="422"/>
      <c r="E165" s="422" t="s">
        <v>2910</v>
      </c>
      <c r="F165" s="11" t="s">
        <v>1756</v>
      </c>
      <c r="G165" s="30" t="s">
        <v>3465</v>
      </c>
      <c r="H165" s="115">
        <v>2187</v>
      </c>
      <c r="I165" s="271">
        <v>33590</v>
      </c>
      <c r="J165" s="271" t="s">
        <v>2755</v>
      </c>
      <c r="K165" s="11" t="s">
        <v>1415</v>
      </c>
      <c r="L165" s="22" t="s">
        <v>79</v>
      </c>
      <c r="M165" s="11" t="s">
        <v>1813</v>
      </c>
      <c r="N165" s="422" t="s">
        <v>3081</v>
      </c>
      <c r="O165" s="422" t="s">
        <v>3081</v>
      </c>
      <c r="P165" s="20"/>
    </row>
    <row r="166" spans="1:16" ht="24">
      <c r="A166" s="30">
        <v>19</v>
      </c>
      <c r="B166" s="69">
        <v>52</v>
      </c>
      <c r="C166" s="69" t="s">
        <v>1192</v>
      </c>
      <c r="D166" s="422"/>
      <c r="E166" s="422" t="s">
        <v>2910</v>
      </c>
      <c r="F166" s="11" t="s">
        <v>1434</v>
      </c>
      <c r="G166" s="30" t="s">
        <v>3465</v>
      </c>
      <c r="H166" s="115">
        <v>1863</v>
      </c>
      <c r="I166" s="271">
        <v>33619</v>
      </c>
      <c r="J166" s="271" t="s">
        <v>2755</v>
      </c>
      <c r="K166" s="11" t="s">
        <v>2732</v>
      </c>
      <c r="L166" s="22" t="s">
        <v>79</v>
      </c>
      <c r="M166" s="11" t="s">
        <v>1043</v>
      </c>
      <c r="N166" s="422" t="s">
        <v>3081</v>
      </c>
      <c r="O166" s="422" t="s">
        <v>3081</v>
      </c>
      <c r="P166" s="20" t="s">
        <v>2728</v>
      </c>
    </row>
    <row r="167" spans="1:16" ht="24">
      <c r="A167" s="30">
        <v>20</v>
      </c>
      <c r="B167" s="69">
        <v>53</v>
      </c>
      <c r="C167" s="69" t="s">
        <v>35</v>
      </c>
      <c r="D167" s="422"/>
      <c r="E167" s="422" t="s">
        <v>2910</v>
      </c>
      <c r="F167" s="11" t="s">
        <v>1434</v>
      </c>
      <c r="G167" s="30" t="s">
        <v>3465</v>
      </c>
      <c r="H167" s="116">
        <v>2187</v>
      </c>
      <c r="I167" s="271">
        <v>33619</v>
      </c>
      <c r="J167" s="271" t="s">
        <v>2755</v>
      </c>
      <c r="K167" s="11" t="s">
        <v>1435</v>
      </c>
      <c r="L167" s="22" t="s">
        <v>79</v>
      </c>
      <c r="M167" s="11" t="s">
        <v>2319</v>
      </c>
      <c r="N167" s="422" t="s">
        <v>3081</v>
      </c>
      <c r="O167" s="422" t="s">
        <v>3081</v>
      </c>
      <c r="P167" s="20"/>
    </row>
    <row r="168" spans="1:16" ht="12.75">
      <c r="A168" s="30">
        <v>21</v>
      </c>
      <c r="B168" s="69">
        <v>56</v>
      </c>
      <c r="C168" s="69" t="s">
        <v>621</v>
      </c>
      <c r="D168" s="422"/>
      <c r="E168" s="422" t="s">
        <v>2910</v>
      </c>
      <c r="F168" s="11" t="s">
        <v>2702</v>
      </c>
      <c r="G168" s="30" t="s">
        <v>3465</v>
      </c>
      <c r="H168" s="115">
        <v>162</v>
      </c>
      <c r="I168" s="271">
        <v>33615</v>
      </c>
      <c r="J168" s="271" t="s">
        <v>2755</v>
      </c>
      <c r="K168" s="11" t="s">
        <v>167</v>
      </c>
      <c r="L168" s="22" t="s">
        <v>1220</v>
      </c>
      <c r="M168" s="11" t="s">
        <v>769</v>
      </c>
      <c r="N168" s="422" t="s">
        <v>3081</v>
      </c>
      <c r="O168" s="422" t="s">
        <v>3081</v>
      </c>
      <c r="P168" s="192" t="s">
        <v>2267</v>
      </c>
    </row>
    <row r="169" spans="1:16" ht="24">
      <c r="A169" s="30">
        <v>22</v>
      </c>
      <c r="B169" s="69">
        <v>58</v>
      </c>
      <c r="C169" s="69" t="s">
        <v>2373</v>
      </c>
      <c r="D169" s="422"/>
      <c r="E169" s="422" t="s">
        <v>2910</v>
      </c>
      <c r="F169" s="11" t="s">
        <v>25</v>
      </c>
      <c r="G169" s="30" t="s">
        <v>3465</v>
      </c>
      <c r="H169" s="115">
        <v>82.4607</v>
      </c>
      <c r="I169" s="271">
        <v>33661</v>
      </c>
      <c r="J169" s="271" t="s">
        <v>2755</v>
      </c>
      <c r="K169" s="11" t="s">
        <v>1527</v>
      </c>
      <c r="L169" s="22" t="s">
        <v>1220</v>
      </c>
      <c r="M169" s="11" t="s">
        <v>381</v>
      </c>
      <c r="N169" s="422" t="s">
        <v>3081</v>
      </c>
      <c r="O169" s="422" t="s">
        <v>3081</v>
      </c>
      <c r="P169" s="192" t="s">
        <v>2267</v>
      </c>
    </row>
    <row r="170" spans="1:16" ht="12.75">
      <c r="A170" s="30">
        <v>23</v>
      </c>
      <c r="B170" s="69">
        <v>59</v>
      </c>
      <c r="C170" s="69" t="s">
        <v>2374</v>
      </c>
      <c r="D170" s="422"/>
      <c r="E170" s="422" t="s">
        <v>2910</v>
      </c>
      <c r="F170" s="11" t="s">
        <v>1044</v>
      </c>
      <c r="G170" s="30" t="s">
        <v>3465</v>
      </c>
      <c r="H170" s="115">
        <v>140.35</v>
      </c>
      <c r="I170" s="271">
        <v>33666</v>
      </c>
      <c r="J170" s="271" t="s">
        <v>2755</v>
      </c>
      <c r="K170" s="11" t="s">
        <v>1045</v>
      </c>
      <c r="L170" s="22" t="s">
        <v>1220</v>
      </c>
      <c r="M170" s="11" t="s">
        <v>1971</v>
      </c>
      <c r="N170" s="422" t="s">
        <v>3081</v>
      </c>
      <c r="O170" s="422" t="s">
        <v>3081</v>
      </c>
      <c r="P170" s="192" t="s">
        <v>2267</v>
      </c>
    </row>
    <row r="171" spans="1:16" ht="24">
      <c r="A171" s="30">
        <v>24</v>
      </c>
      <c r="B171" s="69">
        <v>60</v>
      </c>
      <c r="C171" s="69" t="s">
        <v>36</v>
      </c>
      <c r="D171" s="422"/>
      <c r="E171" s="422" t="s">
        <v>2910</v>
      </c>
      <c r="F171" s="11" t="s">
        <v>1320</v>
      </c>
      <c r="G171" s="30" t="s">
        <v>3465</v>
      </c>
      <c r="H171" s="115">
        <v>1598.2571</v>
      </c>
      <c r="I171" s="271">
        <v>33666</v>
      </c>
      <c r="J171" s="271" t="s">
        <v>2755</v>
      </c>
      <c r="K171" s="11" t="s">
        <v>46</v>
      </c>
      <c r="L171" s="22" t="s">
        <v>1220</v>
      </c>
      <c r="M171" s="11" t="s">
        <v>1975</v>
      </c>
      <c r="N171" s="422" t="s">
        <v>3081</v>
      </c>
      <c r="O171" s="422" t="s">
        <v>3081</v>
      </c>
      <c r="P171" s="20" t="s">
        <v>776</v>
      </c>
    </row>
    <row r="172" spans="1:16" ht="24">
      <c r="A172" s="30">
        <v>25</v>
      </c>
      <c r="B172" s="69">
        <v>61</v>
      </c>
      <c r="C172" s="69" t="s">
        <v>2055</v>
      </c>
      <c r="D172" s="422"/>
      <c r="E172" s="422" t="s">
        <v>2910</v>
      </c>
      <c r="F172" s="11" t="s">
        <v>1434</v>
      </c>
      <c r="G172" s="30" t="s">
        <v>3465</v>
      </c>
      <c r="H172" s="115">
        <v>1134</v>
      </c>
      <c r="I172" s="271">
        <v>33666</v>
      </c>
      <c r="J172" s="271" t="s">
        <v>2755</v>
      </c>
      <c r="K172" s="11" t="s">
        <v>1321</v>
      </c>
      <c r="L172" s="22" t="s">
        <v>79</v>
      </c>
      <c r="M172" s="11" t="s">
        <v>1322</v>
      </c>
      <c r="N172" s="422" t="s">
        <v>3081</v>
      </c>
      <c r="O172" s="422" t="s">
        <v>3081</v>
      </c>
      <c r="P172" s="20"/>
    </row>
    <row r="173" spans="1:16" ht="12.75">
      <c r="A173" s="30">
        <v>26</v>
      </c>
      <c r="B173" s="69">
        <v>62</v>
      </c>
      <c r="C173" s="69" t="s">
        <v>1399</v>
      </c>
      <c r="D173" s="422"/>
      <c r="E173" s="422" t="s">
        <v>2910</v>
      </c>
      <c r="F173" s="11" t="s">
        <v>1021</v>
      </c>
      <c r="G173" s="30" t="s">
        <v>3465</v>
      </c>
      <c r="H173" s="115">
        <v>243</v>
      </c>
      <c r="I173" s="271">
        <v>33667</v>
      </c>
      <c r="J173" s="271" t="s">
        <v>2755</v>
      </c>
      <c r="K173" s="11" t="s">
        <v>1671</v>
      </c>
      <c r="L173" s="22" t="s">
        <v>1220</v>
      </c>
      <c r="M173" s="11" t="s">
        <v>2270</v>
      </c>
      <c r="N173" s="422" t="s">
        <v>3081</v>
      </c>
      <c r="O173" s="422" t="s">
        <v>3081</v>
      </c>
      <c r="P173" s="20" t="s">
        <v>776</v>
      </c>
    </row>
    <row r="174" spans="1:16" ht="60">
      <c r="A174" s="30">
        <v>27</v>
      </c>
      <c r="B174" s="69">
        <v>66</v>
      </c>
      <c r="C174" s="26" t="s">
        <v>23</v>
      </c>
      <c r="D174" s="422"/>
      <c r="E174" s="422" t="s">
        <v>2910</v>
      </c>
      <c r="F174" s="22" t="s">
        <v>1802</v>
      </c>
      <c r="G174" s="30" t="s">
        <v>3465</v>
      </c>
      <c r="H174" s="34">
        <v>336</v>
      </c>
      <c r="I174" s="271">
        <v>33688</v>
      </c>
      <c r="J174" s="271" t="s">
        <v>2755</v>
      </c>
      <c r="K174" s="11" t="s">
        <v>1460</v>
      </c>
      <c r="L174" s="22" t="s">
        <v>1220</v>
      </c>
      <c r="M174" s="11" t="s">
        <v>1202</v>
      </c>
      <c r="N174" s="422" t="s">
        <v>3081</v>
      </c>
      <c r="O174" s="422" t="s">
        <v>3081</v>
      </c>
      <c r="P174" s="20" t="s">
        <v>1923</v>
      </c>
    </row>
    <row r="175" spans="1:16" ht="24">
      <c r="A175" s="30">
        <v>28</v>
      </c>
      <c r="B175" s="69">
        <v>67</v>
      </c>
      <c r="C175" s="69" t="s">
        <v>2637</v>
      </c>
      <c r="D175" s="422"/>
      <c r="E175" s="422" t="s">
        <v>2910</v>
      </c>
      <c r="F175" s="22" t="s">
        <v>86</v>
      </c>
      <c r="G175" s="30" t="s">
        <v>3465</v>
      </c>
      <c r="H175" s="115">
        <v>84.1514</v>
      </c>
      <c r="I175" s="271">
        <v>33693</v>
      </c>
      <c r="J175" s="271" t="s">
        <v>2755</v>
      </c>
      <c r="K175" s="11" t="s">
        <v>87</v>
      </c>
      <c r="L175" s="22" t="s">
        <v>1220</v>
      </c>
      <c r="M175" s="11" t="s">
        <v>1997</v>
      </c>
      <c r="N175" s="422" t="s">
        <v>3081</v>
      </c>
      <c r="O175" s="422" t="s">
        <v>3081</v>
      </c>
      <c r="P175" s="192" t="s">
        <v>2267</v>
      </c>
    </row>
    <row r="176" spans="1:16" ht="24">
      <c r="A176" s="30">
        <v>29</v>
      </c>
      <c r="B176" s="69">
        <v>68</v>
      </c>
      <c r="C176" s="69" t="s">
        <v>152</v>
      </c>
      <c r="D176" s="422"/>
      <c r="E176" s="422" t="s">
        <v>2910</v>
      </c>
      <c r="F176" s="22" t="s">
        <v>18</v>
      </c>
      <c r="G176" s="30" t="s">
        <v>3465</v>
      </c>
      <c r="H176" s="115">
        <v>4941</v>
      </c>
      <c r="I176" s="271">
        <v>33732</v>
      </c>
      <c r="J176" s="271" t="s">
        <v>2755</v>
      </c>
      <c r="K176" s="11" t="s">
        <v>2056</v>
      </c>
      <c r="L176" s="22" t="s">
        <v>79</v>
      </c>
      <c r="M176" s="11" t="s">
        <v>345</v>
      </c>
      <c r="N176" s="422" t="s">
        <v>3081</v>
      </c>
      <c r="O176" s="422" t="s">
        <v>3081</v>
      </c>
      <c r="P176" s="20"/>
    </row>
    <row r="177" spans="1:16" ht="45">
      <c r="A177" s="30">
        <v>30</v>
      </c>
      <c r="B177" s="69">
        <v>70</v>
      </c>
      <c r="C177" s="26" t="s">
        <v>2067</v>
      </c>
      <c r="D177" s="422"/>
      <c r="E177" s="422" t="s">
        <v>2910</v>
      </c>
      <c r="F177" s="22" t="s">
        <v>2281</v>
      </c>
      <c r="G177" s="30" t="s">
        <v>3465</v>
      </c>
      <c r="H177" s="34">
        <v>168.2447</v>
      </c>
      <c r="I177" s="271">
        <v>33757</v>
      </c>
      <c r="J177" s="271" t="s">
        <v>2755</v>
      </c>
      <c r="K177" s="11" t="s">
        <v>380</v>
      </c>
      <c r="L177" s="22" t="s">
        <v>1220</v>
      </c>
      <c r="M177" s="22" t="s">
        <v>1971</v>
      </c>
      <c r="N177" s="422" t="s">
        <v>3081</v>
      </c>
      <c r="O177" s="422" t="s">
        <v>3081</v>
      </c>
      <c r="P177" s="20" t="s">
        <v>320</v>
      </c>
    </row>
    <row r="178" spans="1:16" ht="12.75">
      <c r="A178" s="30">
        <v>31</v>
      </c>
      <c r="B178" s="69">
        <v>71</v>
      </c>
      <c r="C178" s="69" t="s">
        <v>1127</v>
      </c>
      <c r="D178" s="422"/>
      <c r="E178" s="422" t="s">
        <v>2910</v>
      </c>
      <c r="F178" s="22" t="s">
        <v>55</v>
      </c>
      <c r="G178" s="30" t="s">
        <v>3465</v>
      </c>
      <c r="H178" s="115">
        <v>486</v>
      </c>
      <c r="I178" s="271">
        <v>33758</v>
      </c>
      <c r="J178" s="271" t="s">
        <v>2755</v>
      </c>
      <c r="K178" s="11" t="s">
        <v>1526</v>
      </c>
      <c r="L178" s="22" t="s">
        <v>1220</v>
      </c>
      <c r="M178" s="22" t="s">
        <v>1322</v>
      </c>
      <c r="N178" s="422" t="s">
        <v>3081</v>
      </c>
      <c r="O178" s="422" t="s">
        <v>3081</v>
      </c>
      <c r="P178" s="192" t="s">
        <v>2267</v>
      </c>
    </row>
    <row r="179" spans="1:16" ht="12.75">
      <c r="A179" s="30">
        <v>32</v>
      </c>
      <c r="B179" s="69">
        <v>72</v>
      </c>
      <c r="C179" s="69" t="s">
        <v>111</v>
      </c>
      <c r="D179" s="422"/>
      <c r="E179" s="422" t="s">
        <v>2910</v>
      </c>
      <c r="F179" s="22" t="s">
        <v>1756</v>
      </c>
      <c r="G179" s="30" t="s">
        <v>3465</v>
      </c>
      <c r="H179" s="115">
        <v>284</v>
      </c>
      <c r="I179" s="271">
        <v>33764</v>
      </c>
      <c r="J179" s="271" t="s">
        <v>2755</v>
      </c>
      <c r="K179" s="11" t="s">
        <v>994</v>
      </c>
      <c r="L179" s="22" t="s">
        <v>79</v>
      </c>
      <c r="M179" s="22" t="s">
        <v>1813</v>
      </c>
      <c r="N179" s="422" t="s">
        <v>3081</v>
      </c>
      <c r="O179" s="422" t="s">
        <v>3081</v>
      </c>
      <c r="P179" s="20" t="s">
        <v>2363</v>
      </c>
    </row>
    <row r="180" spans="1:16" ht="12.75">
      <c r="A180" s="30">
        <v>33</v>
      </c>
      <c r="B180" s="69">
        <v>73</v>
      </c>
      <c r="C180" s="69" t="s">
        <v>112</v>
      </c>
      <c r="D180" s="422"/>
      <c r="E180" s="422" t="s">
        <v>2910</v>
      </c>
      <c r="F180" s="22" t="s">
        <v>1756</v>
      </c>
      <c r="G180" s="30" t="s">
        <v>3465</v>
      </c>
      <c r="H180" s="115">
        <v>243</v>
      </c>
      <c r="I180" s="271">
        <v>33764</v>
      </c>
      <c r="J180" s="271" t="s">
        <v>2755</v>
      </c>
      <c r="K180" s="11" t="s">
        <v>962</v>
      </c>
      <c r="L180" s="22" t="s">
        <v>79</v>
      </c>
      <c r="M180" s="22" t="s">
        <v>1813</v>
      </c>
      <c r="N180" s="422" t="s">
        <v>3081</v>
      </c>
      <c r="O180" s="422" t="s">
        <v>3081</v>
      </c>
      <c r="P180" s="192" t="s">
        <v>2267</v>
      </c>
    </row>
    <row r="181" spans="1:16" ht="12.75">
      <c r="A181" s="30">
        <v>34</v>
      </c>
      <c r="B181" s="69">
        <v>74</v>
      </c>
      <c r="C181" s="69" t="s">
        <v>1480</v>
      </c>
      <c r="D181" s="422"/>
      <c r="E181" s="422" t="s">
        <v>2910</v>
      </c>
      <c r="F181" s="22" t="s">
        <v>2336</v>
      </c>
      <c r="G181" s="30" t="s">
        <v>3465</v>
      </c>
      <c r="H181" s="115">
        <v>162</v>
      </c>
      <c r="I181" s="271">
        <v>33780</v>
      </c>
      <c r="J181" s="271" t="s">
        <v>2755</v>
      </c>
      <c r="K181" s="11" t="s">
        <v>1724</v>
      </c>
      <c r="L181" s="22" t="s">
        <v>1220</v>
      </c>
      <c r="M181" s="22" t="s">
        <v>2270</v>
      </c>
      <c r="N181" s="422" t="s">
        <v>3081</v>
      </c>
      <c r="O181" s="422" t="s">
        <v>3081</v>
      </c>
      <c r="P181" s="20" t="s">
        <v>2363</v>
      </c>
    </row>
    <row r="182" spans="1:16" ht="33.75">
      <c r="A182" s="30">
        <v>35</v>
      </c>
      <c r="B182" s="69">
        <v>75</v>
      </c>
      <c r="C182" s="26" t="s">
        <v>2068</v>
      </c>
      <c r="D182" s="422"/>
      <c r="E182" s="422" t="s">
        <v>2910</v>
      </c>
      <c r="F182" s="11" t="s">
        <v>2670</v>
      </c>
      <c r="G182" s="30" t="s">
        <v>3465</v>
      </c>
      <c r="H182" s="34">
        <v>86.535</v>
      </c>
      <c r="I182" s="271">
        <v>33791</v>
      </c>
      <c r="J182" s="271" t="s">
        <v>2755</v>
      </c>
      <c r="K182" s="11" t="s">
        <v>1359</v>
      </c>
      <c r="L182" s="22" t="s">
        <v>1220</v>
      </c>
      <c r="M182" s="23" t="s">
        <v>2585</v>
      </c>
      <c r="N182" s="422" t="s">
        <v>3081</v>
      </c>
      <c r="O182" s="422" t="s">
        <v>3081</v>
      </c>
      <c r="P182" s="20" t="s">
        <v>799</v>
      </c>
    </row>
    <row r="183" spans="1:16" ht="22.5">
      <c r="A183" s="30">
        <v>36</v>
      </c>
      <c r="B183" s="69">
        <v>77</v>
      </c>
      <c r="C183" s="26" t="s">
        <v>2069</v>
      </c>
      <c r="D183" s="422"/>
      <c r="E183" s="422" t="s">
        <v>2910</v>
      </c>
      <c r="F183" s="11" t="s">
        <v>758</v>
      </c>
      <c r="G183" s="30" t="s">
        <v>3465</v>
      </c>
      <c r="H183" s="34">
        <v>416.6853</v>
      </c>
      <c r="I183" s="271">
        <v>33865</v>
      </c>
      <c r="J183" s="271" t="s">
        <v>2755</v>
      </c>
      <c r="K183" s="11" t="s">
        <v>420</v>
      </c>
      <c r="L183" s="22" t="s">
        <v>1220</v>
      </c>
      <c r="M183" s="22" t="s">
        <v>2270</v>
      </c>
      <c r="N183" s="422" t="s">
        <v>3081</v>
      </c>
      <c r="O183" s="422" t="s">
        <v>3081</v>
      </c>
      <c r="P183" s="20" t="s">
        <v>13</v>
      </c>
    </row>
    <row r="184" spans="1:16" ht="12.75">
      <c r="A184" s="30">
        <v>37</v>
      </c>
      <c r="B184" s="69">
        <v>80</v>
      </c>
      <c r="C184" s="69" t="s">
        <v>943</v>
      </c>
      <c r="D184" s="422"/>
      <c r="E184" s="422" t="s">
        <v>2910</v>
      </c>
      <c r="F184" s="22" t="s">
        <v>926</v>
      </c>
      <c r="G184" s="30" t="s">
        <v>3465</v>
      </c>
      <c r="H184" s="115">
        <v>128</v>
      </c>
      <c r="I184" s="271">
        <v>33890</v>
      </c>
      <c r="J184" s="271" t="s">
        <v>2755</v>
      </c>
      <c r="K184" s="11" t="s">
        <v>2679</v>
      </c>
      <c r="L184" s="22" t="s">
        <v>1220</v>
      </c>
      <c r="M184" s="22" t="s">
        <v>2270</v>
      </c>
      <c r="N184" s="422" t="s">
        <v>3081</v>
      </c>
      <c r="O184" s="422" t="s">
        <v>3081</v>
      </c>
      <c r="P184" s="20" t="s">
        <v>176</v>
      </c>
    </row>
    <row r="185" spans="1:16" ht="12.75">
      <c r="A185" s="30">
        <v>38</v>
      </c>
      <c r="B185" s="69">
        <v>81</v>
      </c>
      <c r="C185" s="69" t="s">
        <v>1400</v>
      </c>
      <c r="D185" s="422"/>
      <c r="E185" s="422" t="s">
        <v>2910</v>
      </c>
      <c r="F185" s="22" t="s">
        <v>1297</v>
      </c>
      <c r="G185" s="30" t="s">
        <v>3465</v>
      </c>
      <c r="H185" s="115">
        <v>384.2817</v>
      </c>
      <c r="I185" s="271">
        <v>33906</v>
      </c>
      <c r="J185" s="271" t="s">
        <v>2755</v>
      </c>
      <c r="K185" s="22" t="s">
        <v>87</v>
      </c>
      <c r="L185" s="22" t="s">
        <v>1220</v>
      </c>
      <c r="M185" s="22" t="s">
        <v>2652</v>
      </c>
      <c r="N185" s="422" t="s">
        <v>3081</v>
      </c>
      <c r="O185" s="422" t="s">
        <v>3081</v>
      </c>
      <c r="P185" s="20" t="s">
        <v>776</v>
      </c>
    </row>
    <row r="186" spans="1:16" ht="24">
      <c r="A186" s="30">
        <v>39</v>
      </c>
      <c r="B186" s="69">
        <v>83</v>
      </c>
      <c r="C186" s="26" t="s">
        <v>1306</v>
      </c>
      <c r="D186" s="422"/>
      <c r="E186" s="422" t="s">
        <v>2910</v>
      </c>
      <c r="F186" s="11" t="s">
        <v>1147</v>
      </c>
      <c r="G186" s="30" t="s">
        <v>3465</v>
      </c>
      <c r="H186" s="34">
        <v>567</v>
      </c>
      <c r="I186" s="271">
        <v>33975</v>
      </c>
      <c r="J186" s="271" t="s">
        <v>2755</v>
      </c>
      <c r="K186" s="11" t="s">
        <v>873</v>
      </c>
      <c r="L186" s="22" t="s">
        <v>874</v>
      </c>
      <c r="M186" s="11" t="s">
        <v>210</v>
      </c>
      <c r="N186" s="422" t="s">
        <v>3081</v>
      </c>
      <c r="O186" s="422" t="s">
        <v>3081</v>
      </c>
      <c r="P186" s="20" t="s">
        <v>2363</v>
      </c>
    </row>
    <row r="187" spans="1:16" ht="12.75">
      <c r="A187" s="30">
        <v>40</v>
      </c>
      <c r="B187" s="69">
        <v>84</v>
      </c>
      <c r="C187" s="69" t="s">
        <v>2181</v>
      </c>
      <c r="D187" s="422"/>
      <c r="E187" s="422" t="s">
        <v>2910</v>
      </c>
      <c r="F187" s="11" t="s">
        <v>2281</v>
      </c>
      <c r="G187" s="30" t="s">
        <v>3465</v>
      </c>
      <c r="H187" s="115">
        <v>336.5263</v>
      </c>
      <c r="I187" s="271">
        <v>33980</v>
      </c>
      <c r="J187" s="271" t="s">
        <v>2755</v>
      </c>
      <c r="K187" s="22" t="s">
        <v>380</v>
      </c>
      <c r="L187" s="22" t="s">
        <v>1220</v>
      </c>
      <c r="M187" s="11" t="s">
        <v>1971</v>
      </c>
      <c r="N187" s="422" t="s">
        <v>3081</v>
      </c>
      <c r="O187" s="422" t="s">
        <v>3081</v>
      </c>
      <c r="P187" s="192" t="s">
        <v>2267</v>
      </c>
    </row>
    <row r="188" spans="1:16" ht="36">
      <c r="A188" s="30">
        <v>41</v>
      </c>
      <c r="B188" s="69">
        <v>85</v>
      </c>
      <c r="C188" s="26" t="s">
        <v>2530</v>
      </c>
      <c r="D188" s="422"/>
      <c r="E188" s="422" t="s">
        <v>2910</v>
      </c>
      <c r="F188" s="11" t="s">
        <v>1034</v>
      </c>
      <c r="G188" s="30" t="s">
        <v>3465</v>
      </c>
      <c r="H188" s="34">
        <v>1296</v>
      </c>
      <c r="I188" s="271">
        <v>33997</v>
      </c>
      <c r="J188" s="271" t="s">
        <v>2755</v>
      </c>
      <c r="K188" s="11" t="s">
        <v>211</v>
      </c>
      <c r="L188" s="22" t="s">
        <v>1220</v>
      </c>
      <c r="M188" s="11" t="s">
        <v>1028</v>
      </c>
      <c r="N188" s="422" t="s">
        <v>3081</v>
      </c>
      <c r="O188" s="422" t="s">
        <v>3081</v>
      </c>
      <c r="P188" s="20" t="s">
        <v>1921</v>
      </c>
    </row>
    <row r="189" spans="1:16" ht="12.75">
      <c r="A189" s="30">
        <v>42</v>
      </c>
      <c r="B189" s="69">
        <v>87</v>
      </c>
      <c r="C189" s="69" t="s">
        <v>14</v>
      </c>
      <c r="D189" s="422"/>
      <c r="E189" s="422" t="s">
        <v>2910</v>
      </c>
      <c r="F189" s="45" t="s">
        <v>407</v>
      </c>
      <c r="G189" s="30" t="s">
        <v>3465</v>
      </c>
      <c r="H189" s="115">
        <v>162</v>
      </c>
      <c r="I189" s="271">
        <v>34114</v>
      </c>
      <c r="J189" s="271" t="s">
        <v>2755</v>
      </c>
      <c r="K189" s="22" t="s">
        <v>1415</v>
      </c>
      <c r="L189" s="22" t="s">
        <v>79</v>
      </c>
      <c r="M189" s="22" t="s">
        <v>2677</v>
      </c>
      <c r="N189" s="422" t="s">
        <v>3081</v>
      </c>
      <c r="O189" s="422" t="s">
        <v>3081</v>
      </c>
      <c r="P189" s="20" t="s">
        <v>1922</v>
      </c>
    </row>
    <row r="190" spans="1:16" ht="12.75">
      <c r="A190" s="30">
        <v>43</v>
      </c>
      <c r="B190" s="69">
        <v>90</v>
      </c>
      <c r="C190" s="69" t="s">
        <v>1203</v>
      </c>
      <c r="D190" s="422"/>
      <c r="E190" s="422" t="s">
        <v>2910</v>
      </c>
      <c r="F190" s="22" t="s">
        <v>926</v>
      </c>
      <c r="G190" s="30" t="s">
        <v>3465</v>
      </c>
      <c r="H190" s="115">
        <v>103</v>
      </c>
      <c r="I190" s="271">
        <v>34130</v>
      </c>
      <c r="J190" s="271" t="s">
        <v>2755</v>
      </c>
      <c r="K190" s="22" t="s">
        <v>2679</v>
      </c>
      <c r="L190" s="22" t="s">
        <v>1220</v>
      </c>
      <c r="M190" s="22" t="s">
        <v>2270</v>
      </c>
      <c r="N190" s="422" t="s">
        <v>3081</v>
      </c>
      <c r="O190" s="422" t="s">
        <v>3081</v>
      </c>
      <c r="P190" s="20" t="s">
        <v>176</v>
      </c>
    </row>
    <row r="191" spans="1:16" ht="36">
      <c r="A191" s="30">
        <v>44</v>
      </c>
      <c r="B191" s="69">
        <v>93</v>
      </c>
      <c r="C191" s="69" t="s">
        <v>1401</v>
      </c>
      <c r="D191" s="422"/>
      <c r="E191" s="422" t="s">
        <v>2910</v>
      </c>
      <c r="F191" s="22" t="s">
        <v>1276</v>
      </c>
      <c r="G191" s="30" t="s">
        <v>3465</v>
      </c>
      <c r="H191" s="115">
        <v>84.0792</v>
      </c>
      <c r="I191" s="271">
        <v>34192</v>
      </c>
      <c r="J191" s="271" t="s">
        <v>2755</v>
      </c>
      <c r="K191" s="22" t="s">
        <v>768</v>
      </c>
      <c r="L191" s="22" t="s">
        <v>1220</v>
      </c>
      <c r="M191" s="11" t="s">
        <v>1028</v>
      </c>
      <c r="N191" s="422" t="s">
        <v>3081</v>
      </c>
      <c r="O191" s="422" t="s">
        <v>3081</v>
      </c>
      <c r="P191" s="20" t="s">
        <v>1923</v>
      </c>
    </row>
    <row r="192" spans="1:16" ht="84">
      <c r="A192" s="30">
        <v>45</v>
      </c>
      <c r="B192" s="69">
        <v>99</v>
      </c>
      <c r="C192" s="69" t="s">
        <v>431</v>
      </c>
      <c r="D192" s="422"/>
      <c r="E192" s="422" t="s">
        <v>2910</v>
      </c>
      <c r="F192" s="22" t="s">
        <v>1819</v>
      </c>
      <c r="G192" s="30" t="s">
        <v>3465</v>
      </c>
      <c r="H192" s="115">
        <v>5000</v>
      </c>
      <c r="I192" s="271">
        <v>34208</v>
      </c>
      <c r="J192" s="271" t="s">
        <v>2755</v>
      </c>
      <c r="K192" s="11" t="s">
        <v>1940</v>
      </c>
      <c r="L192" s="22" t="s">
        <v>79</v>
      </c>
      <c r="M192" s="22" t="s">
        <v>345</v>
      </c>
      <c r="N192" s="422" t="s">
        <v>3081</v>
      </c>
      <c r="O192" s="422" t="s">
        <v>3081</v>
      </c>
      <c r="P192" s="20" t="s">
        <v>2363</v>
      </c>
    </row>
    <row r="193" spans="1:16" ht="22.5">
      <c r="A193" s="30">
        <v>46</v>
      </c>
      <c r="B193" s="69">
        <v>100</v>
      </c>
      <c r="C193" s="69" t="s">
        <v>1137</v>
      </c>
      <c r="D193" s="422"/>
      <c r="E193" s="422" t="s">
        <v>2910</v>
      </c>
      <c r="F193" s="22" t="s">
        <v>1941</v>
      </c>
      <c r="G193" s="30" t="s">
        <v>3465</v>
      </c>
      <c r="H193" s="115">
        <v>336.4707</v>
      </c>
      <c r="I193" s="271">
        <v>34212</v>
      </c>
      <c r="J193" s="271" t="s">
        <v>2755</v>
      </c>
      <c r="K193" s="22" t="s">
        <v>46</v>
      </c>
      <c r="L193" s="22" t="s">
        <v>1220</v>
      </c>
      <c r="M193" s="22" t="s">
        <v>2270</v>
      </c>
      <c r="N193" s="422" t="s">
        <v>3081</v>
      </c>
      <c r="O193" s="422" t="s">
        <v>3081</v>
      </c>
      <c r="P193" s="20" t="s">
        <v>1047</v>
      </c>
    </row>
    <row r="194" spans="1:16" ht="33.75">
      <c r="A194" s="30">
        <v>47</v>
      </c>
      <c r="B194" s="69">
        <v>108</v>
      </c>
      <c r="C194" s="26" t="s">
        <v>1864</v>
      </c>
      <c r="D194" s="422"/>
      <c r="E194" s="422" t="s">
        <v>2910</v>
      </c>
      <c r="F194" s="11" t="s">
        <v>2354</v>
      </c>
      <c r="G194" s="30" t="s">
        <v>3465</v>
      </c>
      <c r="H194" s="34">
        <v>149.8</v>
      </c>
      <c r="I194" s="271">
        <v>34291</v>
      </c>
      <c r="J194" s="271" t="s">
        <v>2755</v>
      </c>
      <c r="K194" s="11" t="s">
        <v>994</v>
      </c>
      <c r="L194" s="22" t="s">
        <v>79</v>
      </c>
      <c r="M194" s="22" t="s">
        <v>2270</v>
      </c>
      <c r="N194" s="422" t="s">
        <v>3081</v>
      </c>
      <c r="O194" s="422" t="s">
        <v>3081</v>
      </c>
      <c r="P194" s="20" t="s">
        <v>177</v>
      </c>
    </row>
    <row r="195" spans="1:16" ht="12.75">
      <c r="A195" s="30">
        <v>48</v>
      </c>
      <c r="B195" s="69">
        <v>109</v>
      </c>
      <c r="C195" s="117" t="s">
        <v>184</v>
      </c>
      <c r="D195" s="422"/>
      <c r="E195" s="422" t="s">
        <v>2910</v>
      </c>
      <c r="F195" s="11" t="s">
        <v>1756</v>
      </c>
      <c r="G195" s="30" t="s">
        <v>3465</v>
      </c>
      <c r="H195" s="115">
        <v>1053</v>
      </c>
      <c r="I195" s="271">
        <v>34295</v>
      </c>
      <c r="J195" s="271" t="s">
        <v>2755</v>
      </c>
      <c r="K195" s="22" t="s">
        <v>1299</v>
      </c>
      <c r="L195" s="22" t="s">
        <v>79</v>
      </c>
      <c r="M195" s="22" t="s">
        <v>1813</v>
      </c>
      <c r="N195" s="422" t="s">
        <v>3081</v>
      </c>
      <c r="O195" s="422" t="s">
        <v>3081</v>
      </c>
      <c r="P195" s="20"/>
    </row>
    <row r="196" spans="1:16" ht="12.75">
      <c r="A196" s="30">
        <v>49</v>
      </c>
      <c r="B196" s="69">
        <v>110</v>
      </c>
      <c r="C196" s="117" t="s">
        <v>1948</v>
      </c>
      <c r="D196" s="422"/>
      <c r="E196" s="422" t="s">
        <v>2910</v>
      </c>
      <c r="F196" s="11" t="s">
        <v>93</v>
      </c>
      <c r="G196" s="30" t="s">
        <v>3465</v>
      </c>
      <c r="H196" s="115">
        <v>486</v>
      </c>
      <c r="I196" s="271">
        <v>34306</v>
      </c>
      <c r="J196" s="271" t="s">
        <v>2755</v>
      </c>
      <c r="K196" s="22" t="s">
        <v>1299</v>
      </c>
      <c r="L196" s="22" t="s">
        <v>79</v>
      </c>
      <c r="M196" s="22" t="s">
        <v>1813</v>
      </c>
      <c r="N196" s="422" t="s">
        <v>3081</v>
      </c>
      <c r="O196" s="422" t="s">
        <v>3081</v>
      </c>
      <c r="P196" s="20" t="s">
        <v>2363</v>
      </c>
    </row>
    <row r="197" spans="1:16" ht="24">
      <c r="A197" s="30">
        <v>50</v>
      </c>
      <c r="B197" s="69">
        <v>113</v>
      </c>
      <c r="C197" s="117" t="s">
        <v>2644</v>
      </c>
      <c r="D197" s="422"/>
      <c r="E197" s="422" t="s">
        <v>2910</v>
      </c>
      <c r="F197" s="11" t="s">
        <v>607</v>
      </c>
      <c r="G197" s="30" t="s">
        <v>3465</v>
      </c>
      <c r="H197" s="34">
        <v>900.8616</v>
      </c>
      <c r="I197" s="271">
        <v>34319</v>
      </c>
      <c r="J197" s="271" t="s">
        <v>2755</v>
      </c>
      <c r="K197" s="11" t="s">
        <v>274</v>
      </c>
      <c r="L197" s="22" t="s">
        <v>1220</v>
      </c>
      <c r="M197" s="11" t="s">
        <v>2645</v>
      </c>
      <c r="N197" s="422" t="s">
        <v>3081</v>
      </c>
      <c r="O197" s="422" t="s">
        <v>3081</v>
      </c>
      <c r="P197" s="20" t="s">
        <v>452</v>
      </c>
    </row>
    <row r="198" spans="1:16" ht="12.75">
      <c r="A198" s="30">
        <v>51</v>
      </c>
      <c r="B198" s="69">
        <v>115</v>
      </c>
      <c r="C198" s="26" t="s">
        <v>925</v>
      </c>
      <c r="D198" s="422"/>
      <c r="E198" s="422" t="s">
        <v>2910</v>
      </c>
      <c r="F198" s="22" t="s">
        <v>2071</v>
      </c>
      <c r="G198" s="30" t="s">
        <v>3465</v>
      </c>
      <c r="H198" s="34">
        <v>504.95</v>
      </c>
      <c r="I198" s="271">
        <v>34339</v>
      </c>
      <c r="J198" s="271" t="s">
        <v>2755</v>
      </c>
      <c r="K198" s="11" t="s">
        <v>977</v>
      </c>
      <c r="L198" s="22" t="s">
        <v>874</v>
      </c>
      <c r="M198" s="22" t="s">
        <v>769</v>
      </c>
      <c r="N198" s="422" t="s">
        <v>3081</v>
      </c>
      <c r="O198" s="422" t="s">
        <v>3081</v>
      </c>
      <c r="P198" s="20" t="s">
        <v>2147</v>
      </c>
    </row>
    <row r="199" spans="1:16" ht="12.75">
      <c r="A199" s="30">
        <v>52</v>
      </c>
      <c r="B199" s="69">
        <v>117</v>
      </c>
      <c r="C199" s="69" t="s">
        <v>1949</v>
      </c>
      <c r="D199" s="422"/>
      <c r="E199" s="422" t="s">
        <v>2910</v>
      </c>
      <c r="F199" s="11" t="s">
        <v>655</v>
      </c>
      <c r="G199" s="30" t="s">
        <v>3465</v>
      </c>
      <c r="H199" s="115">
        <v>486</v>
      </c>
      <c r="I199" s="271">
        <v>34352</v>
      </c>
      <c r="J199" s="271" t="s">
        <v>2755</v>
      </c>
      <c r="K199" s="22" t="s">
        <v>1334</v>
      </c>
      <c r="L199" s="22" t="s">
        <v>874</v>
      </c>
      <c r="M199" s="22" t="s">
        <v>2270</v>
      </c>
      <c r="N199" s="422" t="s">
        <v>3081</v>
      </c>
      <c r="O199" s="422" t="s">
        <v>3081</v>
      </c>
      <c r="P199" s="20"/>
    </row>
    <row r="200" spans="1:16" ht="12.75">
      <c r="A200" s="30">
        <v>53</v>
      </c>
      <c r="B200" s="69">
        <v>118</v>
      </c>
      <c r="C200" s="69" t="s">
        <v>1610</v>
      </c>
      <c r="D200" s="422"/>
      <c r="E200" s="422" t="s">
        <v>2910</v>
      </c>
      <c r="F200" s="11" t="s">
        <v>307</v>
      </c>
      <c r="G200" s="30" t="s">
        <v>3465</v>
      </c>
      <c r="H200" s="115">
        <v>2268</v>
      </c>
      <c r="I200" s="271">
        <v>34354</v>
      </c>
      <c r="J200" s="271" t="s">
        <v>2755</v>
      </c>
      <c r="K200" s="22" t="s">
        <v>335</v>
      </c>
      <c r="L200" s="22" t="s">
        <v>874</v>
      </c>
      <c r="M200" s="22" t="s">
        <v>2270</v>
      </c>
      <c r="N200" s="422" t="s">
        <v>3081</v>
      </c>
      <c r="O200" s="422" t="s">
        <v>3081</v>
      </c>
      <c r="P200" s="20"/>
    </row>
    <row r="201" spans="1:16" ht="24">
      <c r="A201" s="30">
        <v>54</v>
      </c>
      <c r="B201" s="69">
        <v>119</v>
      </c>
      <c r="C201" s="69" t="s">
        <v>1611</v>
      </c>
      <c r="D201" s="422"/>
      <c r="E201" s="422" t="s">
        <v>2910</v>
      </c>
      <c r="F201" s="11" t="s">
        <v>1007</v>
      </c>
      <c r="G201" s="30" t="s">
        <v>3465</v>
      </c>
      <c r="H201" s="115">
        <v>324</v>
      </c>
      <c r="I201" s="271">
        <v>34354</v>
      </c>
      <c r="J201" s="271" t="s">
        <v>2755</v>
      </c>
      <c r="K201" s="22" t="s">
        <v>316</v>
      </c>
      <c r="L201" s="22" t="s">
        <v>1220</v>
      </c>
      <c r="M201" s="11" t="s">
        <v>1008</v>
      </c>
      <c r="N201" s="422" t="s">
        <v>3081</v>
      </c>
      <c r="O201" s="422" t="s">
        <v>3081</v>
      </c>
      <c r="P201" s="192" t="s">
        <v>2267</v>
      </c>
    </row>
    <row r="202" spans="1:16" ht="12.75">
      <c r="A202" s="30">
        <v>55</v>
      </c>
      <c r="B202" s="69">
        <v>120</v>
      </c>
      <c r="C202" s="69" t="s">
        <v>1118</v>
      </c>
      <c r="D202" s="422"/>
      <c r="E202" s="422" t="s">
        <v>2910</v>
      </c>
      <c r="F202" s="11" t="s">
        <v>1397</v>
      </c>
      <c r="G202" s="30" t="s">
        <v>3465</v>
      </c>
      <c r="H202" s="115">
        <v>60</v>
      </c>
      <c r="I202" s="271">
        <v>34354</v>
      </c>
      <c r="J202" s="271" t="s">
        <v>2755</v>
      </c>
      <c r="K202" s="22" t="s">
        <v>1045</v>
      </c>
      <c r="L202" s="22" t="s">
        <v>1220</v>
      </c>
      <c r="M202" s="22" t="s">
        <v>2176</v>
      </c>
      <c r="N202" s="422" t="s">
        <v>3081</v>
      </c>
      <c r="O202" s="422" t="s">
        <v>3081</v>
      </c>
      <c r="P202" s="20"/>
    </row>
    <row r="203" spans="1:16" ht="12.75">
      <c r="A203" s="30">
        <v>56</v>
      </c>
      <c r="B203" s="69">
        <v>121</v>
      </c>
      <c r="C203" s="69" t="s">
        <v>260</v>
      </c>
      <c r="D203" s="422"/>
      <c r="E203" s="422" t="s">
        <v>2910</v>
      </c>
      <c r="F203" s="11" t="s">
        <v>1398</v>
      </c>
      <c r="G203" s="30" t="s">
        <v>3465</v>
      </c>
      <c r="H203" s="115">
        <v>244</v>
      </c>
      <c r="I203" s="271">
        <v>34355</v>
      </c>
      <c r="J203" s="271" t="s">
        <v>2755</v>
      </c>
      <c r="K203" s="22" t="s">
        <v>1587</v>
      </c>
      <c r="L203" s="22" t="s">
        <v>1220</v>
      </c>
      <c r="M203" s="22" t="s">
        <v>769</v>
      </c>
      <c r="N203" s="422" t="s">
        <v>3081</v>
      </c>
      <c r="O203" s="422" t="s">
        <v>3081</v>
      </c>
      <c r="P203" s="20"/>
    </row>
    <row r="204" spans="1:16" ht="12.75">
      <c r="A204" s="30">
        <v>57</v>
      </c>
      <c r="B204" s="69">
        <v>122</v>
      </c>
      <c r="C204" s="69" t="s">
        <v>1439</v>
      </c>
      <c r="D204" s="422"/>
      <c r="E204" s="422" t="s">
        <v>2910</v>
      </c>
      <c r="F204" s="11" t="s">
        <v>343</v>
      </c>
      <c r="G204" s="30" t="s">
        <v>3465</v>
      </c>
      <c r="H204" s="115">
        <v>1009.7699</v>
      </c>
      <c r="I204" s="271">
        <v>34362</v>
      </c>
      <c r="J204" s="271" t="s">
        <v>2755</v>
      </c>
      <c r="K204" s="22" t="s">
        <v>1904</v>
      </c>
      <c r="L204" s="22" t="s">
        <v>1220</v>
      </c>
      <c r="M204" s="22" t="s">
        <v>1774</v>
      </c>
      <c r="N204" s="422" t="s">
        <v>3081</v>
      </c>
      <c r="O204" s="422" t="s">
        <v>3081</v>
      </c>
      <c r="P204" s="20" t="s">
        <v>776</v>
      </c>
    </row>
    <row r="205" spans="1:16" ht="24">
      <c r="A205" s="30">
        <v>58</v>
      </c>
      <c r="B205" s="69">
        <v>125</v>
      </c>
      <c r="C205" s="69" t="s">
        <v>1418</v>
      </c>
      <c r="D205" s="422"/>
      <c r="E205" s="422" t="s">
        <v>2910</v>
      </c>
      <c r="F205" s="22" t="s">
        <v>1436</v>
      </c>
      <c r="G205" s="30" t="s">
        <v>3465</v>
      </c>
      <c r="H205" s="115">
        <v>1215</v>
      </c>
      <c r="I205" s="271">
        <v>34381</v>
      </c>
      <c r="J205" s="271" t="s">
        <v>2755</v>
      </c>
      <c r="K205" s="22" t="s">
        <v>46</v>
      </c>
      <c r="L205" s="22" t="s">
        <v>1220</v>
      </c>
      <c r="M205" s="11" t="s">
        <v>541</v>
      </c>
      <c r="N205" s="422" t="s">
        <v>3081</v>
      </c>
      <c r="O205" s="422" t="s">
        <v>3081</v>
      </c>
      <c r="P205" s="20"/>
    </row>
    <row r="206" spans="1:16" ht="12.75">
      <c r="A206" s="30">
        <v>59</v>
      </c>
      <c r="B206" s="69">
        <v>126</v>
      </c>
      <c r="C206" s="69" t="s">
        <v>1419</v>
      </c>
      <c r="D206" s="422"/>
      <c r="E206" s="422" t="s">
        <v>2910</v>
      </c>
      <c r="F206" s="11" t="s">
        <v>1821</v>
      </c>
      <c r="G206" s="30" t="s">
        <v>3465</v>
      </c>
      <c r="H206" s="115">
        <v>1134</v>
      </c>
      <c r="I206" s="271">
        <v>34386</v>
      </c>
      <c r="J206" s="271" t="s">
        <v>2755</v>
      </c>
      <c r="K206" s="22" t="s">
        <v>1252</v>
      </c>
      <c r="L206" s="22" t="s">
        <v>1252</v>
      </c>
      <c r="M206" s="22" t="s">
        <v>2270</v>
      </c>
      <c r="N206" s="422" t="s">
        <v>3081</v>
      </c>
      <c r="O206" s="422" t="s">
        <v>3081</v>
      </c>
      <c r="P206" s="20" t="s">
        <v>776</v>
      </c>
    </row>
    <row r="207" spans="1:16" ht="12.75">
      <c r="A207" s="30">
        <v>60</v>
      </c>
      <c r="B207" s="69">
        <v>127</v>
      </c>
      <c r="C207" s="69" t="s">
        <v>422</v>
      </c>
      <c r="D207" s="422"/>
      <c r="E207" s="422" t="s">
        <v>2910</v>
      </c>
      <c r="F207" s="22" t="s">
        <v>256</v>
      </c>
      <c r="G207" s="30" t="s">
        <v>3465</v>
      </c>
      <c r="H207" s="115">
        <v>81</v>
      </c>
      <c r="I207" s="271">
        <v>34393</v>
      </c>
      <c r="J207" s="271" t="s">
        <v>2755</v>
      </c>
      <c r="K207" s="22" t="s">
        <v>2428</v>
      </c>
      <c r="L207" s="22" t="s">
        <v>1220</v>
      </c>
      <c r="M207" s="22" t="s">
        <v>1971</v>
      </c>
      <c r="N207" s="422" t="s">
        <v>3081</v>
      </c>
      <c r="O207" s="422" t="s">
        <v>3081</v>
      </c>
      <c r="P207" s="20" t="s">
        <v>776</v>
      </c>
    </row>
    <row r="208" spans="1:16" ht="12.75">
      <c r="A208" s="30">
        <v>61</v>
      </c>
      <c r="B208" s="69">
        <v>128</v>
      </c>
      <c r="C208" s="69" t="s">
        <v>423</v>
      </c>
      <c r="D208" s="422"/>
      <c r="E208" s="422" t="s">
        <v>2910</v>
      </c>
      <c r="F208" s="22" t="s">
        <v>1657</v>
      </c>
      <c r="G208" s="30" t="s">
        <v>3465</v>
      </c>
      <c r="H208" s="115">
        <v>1863</v>
      </c>
      <c r="I208" s="271">
        <v>34394</v>
      </c>
      <c r="J208" s="271" t="s">
        <v>2755</v>
      </c>
      <c r="K208" s="22" t="s">
        <v>1334</v>
      </c>
      <c r="L208" s="22" t="s">
        <v>874</v>
      </c>
      <c r="M208" s="22" t="s">
        <v>1125</v>
      </c>
      <c r="N208" s="422" t="s">
        <v>3081</v>
      </c>
      <c r="O208" s="422" t="s">
        <v>3081</v>
      </c>
      <c r="P208" s="20"/>
    </row>
    <row r="209" spans="1:16" ht="12.75">
      <c r="A209" s="30">
        <v>62</v>
      </c>
      <c r="B209" s="69">
        <v>129</v>
      </c>
      <c r="C209" s="69" t="s">
        <v>424</v>
      </c>
      <c r="D209" s="422"/>
      <c r="E209" s="422" t="s">
        <v>2910</v>
      </c>
      <c r="F209" s="22" t="s">
        <v>2361</v>
      </c>
      <c r="G209" s="30" t="s">
        <v>3465</v>
      </c>
      <c r="H209" s="115">
        <v>486</v>
      </c>
      <c r="I209" s="271">
        <v>34395</v>
      </c>
      <c r="J209" s="271" t="s">
        <v>2755</v>
      </c>
      <c r="K209" s="22" t="s">
        <v>393</v>
      </c>
      <c r="L209" s="22" t="s">
        <v>1220</v>
      </c>
      <c r="M209" s="22" t="s">
        <v>1125</v>
      </c>
      <c r="N209" s="422" t="s">
        <v>3081</v>
      </c>
      <c r="O209" s="422" t="s">
        <v>3081</v>
      </c>
      <c r="P209" s="20" t="s">
        <v>2363</v>
      </c>
    </row>
    <row r="210" spans="1:16" ht="12.75">
      <c r="A210" s="30">
        <v>63</v>
      </c>
      <c r="B210" s="69">
        <v>130</v>
      </c>
      <c r="C210" s="26" t="s">
        <v>889</v>
      </c>
      <c r="D210" s="422"/>
      <c r="E210" s="422" t="s">
        <v>2910</v>
      </c>
      <c r="F210" s="11" t="s">
        <v>2602</v>
      </c>
      <c r="G210" s="30" t="s">
        <v>3465</v>
      </c>
      <c r="H210" s="34">
        <v>486</v>
      </c>
      <c r="I210" s="271">
        <v>34400</v>
      </c>
      <c r="J210" s="271" t="s">
        <v>2755</v>
      </c>
      <c r="K210" s="11" t="s">
        <v>1253</v>
      </c>
      <c r="L210" s="22" t="s">
        <v>1220</v>
      </c>
      <c r="M210" s="22" t="s">
        <v>2270</v>
      </c>
      <c r="N210" s="422" t="s">
        <v>3081</v>
      </c>
      <c r="O210" s="422" t="s">
        <v>3081</v>
      </c>
      <c r="P210" s="20" t="s">
        <v>1831</v>
      </c>
    </row>
    <row r="211" spans="1:16" ht="24">
      <c r="A211" s="30">
        <v>64</v>
      </c>
      <c r="B211" s="69">
        <v>133</v>
      </c>
      <c r="C211" s="69" t="s">
        <v>984</v>
      </c>
      <c r="D211" s="422"/>
      <c r="E211" s="422" t="s">
        <v>2910</v>
      </c>
      <c r="F211" s="11" t="s">
        <v>1641</v>
      </c>
      <c r="G211" s="30" t="s">
        <v>3465</v>
      </c>
      <c r="H211" s="115">
        <v>268</v>
      </c>
      <c r="I211" s="271">
        <v>34407</v>
      </c>
      <c r="J211" s="271" t="s">
        <v>2755</v>
      </c>
      <c r="K211" s="22" t="s">
        <v>1359</v>
      </c>
      <c r="L211" s="22" t="s">
        <v>1220</v>
      </c>
      <c r="M211" s="11" t="s">
        <v>1008</v>
      </c>
      <c r="N211" s="422" t="s">
        <v>3081</v>
      </c>
      <c r="O211" s="422" t="s">
        <v>3081</v>
      </c>
      <c r="P211" s="20"/>
    </row>
    <row r="212" spans="1:16" ht="12.75">
      <c r="A212" s="30">
        <v>65</v>
      </c>
      <c r="B212" s="69">
        <v>134</v>
      </c>
      <c r="C212" s="69" t="s">
        <v>676</v>
      </c>
      <c r="D212" s="422"/>
      <c r="E212" s="422" t="s">
        <v>2910</v>
      </c>
      <c r="F212" s="11" t="s">
        <v>395</v>
      </c>
      <c r="G212" s="30" t="s">
        <v>3465</v>
      </c>
      <c r="H212" s="115">
        <v>486</v>
      </c>
      <c r="I212" s="271">
        <v>34415</v>
      </c>
      <c r="J212" s="271" t="s">
        <v>2755</v>
      </c>
      <c r="K212" s="22" t="s">
        <v>1334</v>
      </c>
      <c r="L212" s="22" t="s">
        <v>874</v>
      </c>
      <c r="M212" s="22" t="s">
        <v>2270</v>
      </c>
      <c r="N212" s="422" t="s">
        <v>3081</v>
      </c>
      <c r="O212" s="422" t="s">
        <v>3081</v>
      </c>
      <c r="P212" s="192" t="s">
        <v>178</v>
      </c>
    </row>
    <row r="213" spans="1:16" ht="60">
      <c r="A213" s="30">
        <v>66</v>
      </c>
      <c r="B213" s="69">
        <v>138</v>
      </c>
      <c r="C213" s="69" t="s">
        <v>97</v>
      </c>
      <c r="D213" s="422"/>
      <c r="E213" s="422" t="s">
        <v>2910</v>
      </c>
      <c r="F213" s="22" t="s">
        <v>398</v>
      </c>
      <c r="G213" s="30" t="s">
        <v>3465</v>
      </c>
      <c r="H213" s="115">
        <v>386</v>
      </c>
      <c r="I213" s="271">
        <v>34451</v>
      </c>
      <c r="J213" s="271" t="s">
        <v>2755</v>
      </c>
      <c r="K213" s="22" t="s">
        <v>2012</v>
      </c>
      <c r="L213" s="22" t="s">
        <v>874</v>
      </c>
      <c r="M213" s="11" t="s">
        <v>1507</v>
      </c>
      <c r="N213" s="422" t="s">
        <v>3081</v>
      </c>
      <c r="O213" s="422" t="s">
        <v>3081</v>
      </c>
      <c r="P213" s="192" t="s">
        <v>178</v>
      </c>
    </row>
    <row r="214" spans="1:16" ht="36">
      <c r="A214" s="30">
        <v>67</v>
      </c>
      <c r="B214" s="69">
        <v>140</v>
      </c>
      <c r="C214" s="26" t="s">
        <v>24</v>
      </c>
      <c r="D214" s="422"/>
      <c r="E214" s="422" t="s">
        <v>2910</v>
      </c>
      <c r="F214" s="11" t="s">
        <v>1003</v>
      </c>
      <c r="G214" s="30" t="s">
        <v>3465</v>
      </c>
      <c r="H214" s="34">
        <v>3240</v>
      </c>
      <c r="I214" s="271">
        <v>34492</v>
      </c>
      <c r="J214" s="271" t="s">
        <v>2755</v>
      </c>
      <c r="K214" s="11" t="s">
        <v>2571</v>
      </c>
      <c r="L214" s="22" t="s">
        <v>1220</v>
      </c>
      <c r="M214" s="11" t="s">
        <v>2204</v>
      </c>
      <c r="N214" s="422" t="s">
        <v>3081</v>
      </c>
      <c r="O214" s="422" t="s">
        <v>3081</v>
      </c>
      <c r="P214" s="20" t="s">
        <v>2470</v>
      </c>
    </row>
    <row r="215" spans="1:16" ht="36">
      <c r="A215" s="30">
        <v>68</v>
      </c>
      <c r="B215" s="69">
        <v>141</v>
      </c>
      <c r="C215" s="14" t="s">
        <v>1977</v>
      </c>
      <c r="D215" s="422"/>
      <c r="E215" s="422" t="s">
        <v>2910</v>
      </c>
      <c r="F215" s="11" t="s">
        <v>1976</v>
      </c>
      <c r="G215" s="30" t="s">
        <v>3465</v>
      </c>
      <c r="H215" s="118">
        <v>972</v>
      </c>
      <c r="I215" s="271">
        <v>34492</v>
      </c>
      <c r="J215" s="271" t="s">
        <v>2755</v>
      </c>
      <c r="K215" s="11" t="s">
        <v>492</v>
      </c>
      <c r="L215" s="11" t="s">
        <v>1220</v>
      </c>
      <c r="M215" s="11" t="s">
        <v>2204</v>
      </c>
      <c r="N215" s="422" t="s">
        <v>3081</v>
      </c>
      <c r="O215" s="422" t="s">
        <v>3081</v>
      </c>
      <c r="P215" s="20" t="s">
        <v>2470</v>
      </c>
    </row>
    <row r="216" spans="1:16" ht="36">
      <c r="A216" s="30">
        <v>69</v>
      </c>
      <c r="B216" s="69">
        <v>143</v>
      </c>
      <c r="C216" s="26" t="s">
        <v>1358</v>
      </c>
      <c r="D216" s="422"/>
      <c r="E216" s="422" t="s">
        <v>2910</v>
      </c>
      <c r="F216" s="11" t="s">
        <v>607</v>
      </c>
      <c r="G216" s="30" t="s">
        <v>3465</v>
      </c>
      <c r="H216" s="34">
        <v>2106</v>
      </c>
      <c r="I216" s="271">
        <v>34514</v>
      </c>
      <c r="J216" s="271" t="s">
        <v>2755</v>
      </c>
      <c r="K216" s="11" t="s">
        <v>989</v>
      </c>
      <c r="L216" s="11" t="s">
        <v>1220</v>
      </c>
      <c r="M216" s="11" t="s">
        <v>986</v>
      </c>
      <c r="N216" s="422" t="s">
        <v>3081</v>
      </c>
      <c r="O216" s="422" t="s">
        <v>3081</v>
      </c>
      <c r="P216" s="20" t="s">
        <v>2470</v>
      </c>
    </row>
    <row r="217" spans="1:16" ht="36">
      <c r="A217" s="30">
        <v>70</v>
      </c>
      <c r="B217" s="69">
        <v>144</v>
      </c>
      <c r="C217" s="14" t="s">
        <v>2620</v>
      </c>
      <c r="D217" s="422"/>
      <c r="E217" s="422" t="s">
        <v>2910</v>
      </c>
      <c r="F217" s="11" t="s">
        <v>27</v>
      </c>
      <c r="G217" s="30" t="s">
        <v>3465</v>
      </c>
      <c r="H217" s="118">
        <v>1458</v>
      </c>
      <c r="I217" s="271">
        <v>34514</v>
      </c>
      <c r="J217" s="271" t="s">
        <v>2755</v>
      </c>
      <c r="K217" s="11" t="s">
        <v>972</v>
      </c>
      <c r="L217" s="11" t="s">
        <v>1220</v>
      </c>
      <c r="M217" s="11" t="s">
        <v>2204</v>
      </c>
      <c r="N217" s="422" t="s">
        <v>3081</v>
      </c>
      <c r="O217" s="422" t="s">
        <v>3081</v>
      </c>
      <c r="P217" s="20" t="s">
        <v>2470</v>
      </c>
    </row>
    <row r="218" spans="1:16" ht="12.75">
      <c r="A218" s="30">
        <v>71</v>
      </c>
      <c r="B218" s="69">
        <v>145</v>
      </c>
      <c r="C218" s="26" t="s">
        <v>1598</v>
      </c>
      <c r="D218" s="422"/>
      <c r="E218" s="422" t="s">
        <v>2910</v>
      </c>
      <c r="F218" s="11" t="s">
        <v>246</v>
      </c>
      <c r="G218" s="30" t="s">
        <v>3465</v>
      </c>
      <c r="H218" s="34">
        <v>547.1643</v>
      </c>
      <c r="I218" s="271">
        <v>34516</v>
      </c>
      <c r="J218" s="271" t="s">
        <v>2755</v>
      </c>
      <c r="K218" s="11" t="s">
        <v>451</v>
      </c>
      <c r="L218" s="11" t="s">
        <v>79</v>
      </c>
      <c r="M218" s="11" t="s">
        <v>986</v>
      </c>
      <c r="N218" s="422" t="s">
        <v>3081</v>
      </c>
      <c r="O218" s="422" t="s">
        <v>3081</v>
      </c>
      <c r="P218" s="20" t="s">
        <v>2471</v>
      </c>
    </row>
    <row r="219" spans="1:16" ht="36">
      <c r="A219" s="30">
        <v>72</v>
      </c>
      <c r="B219" s="69">
        <v>146</v>
      </c>
      <c r="C219" s="14" t="s">
        <v>2097</v>
      </c>
      <c r="D219" s="422"/>
      <c r="E219" s="422" t="s">
        <v>2910</v>
      </c>
      <c r="F219" s="11" t="s">
        <v>1508</v>
      </c>
      <c r="G219" s="30" t="s">
        <v>3465</v>
      </c>
      <c r="H219" s="114">
        <v>4455</v>
      </c>
      <c r="I219" s="271">
        <v>34519</v>
      </c>
      <c r="J219" s="271" t="s">
        <v>2755</v>
      </c>
      <c r="K219" s="11" t="s">
        <v>1148</v>
      </c>
      <c r="L219" s="11" t="s">
        <v>1220</v>
      </c>
      <c r="M219" s="11" t="s">
        <v>2204</v>
      </c>
      <c r="N219" s="422" t="s">
        <v>3081</v>
      </c>
      <c r="O219" s="422" t="s">
        <v>3081</v>
      </c>
      <c r="P219" s="20" t="s">
        <v>2470</v>
      </c>
    </row>
    <row r="220" spans="1:16" ht="12.75">
      <c r="A220" s="30">
        <v>73</v>
      </c>
      <c r="B220" s="69">
        <v>147</v>
      </c>
      <c r="C220" s="14" t="s">
        <v>1780</v>
      </c>
      <c r="D220" s="422"/>
      <c r="E220" s="422" t="s">
        <v>2910</v>
      </c>
      <c r="F220" s="11" t="s">
        <v>1901</v>
      </c>
      <c r="G220" s="30" t="s">
        <v>3465</v>
      </c>
      <c r="H220" s="114">
        <v>486</v>
      </c>
      <c r="I220" s="271">
        <v>34522</v>
      </c>
      <c r="J220" s="271" t="s">
        <v>2755</v>
      </c>
      <c r="K220" s="11" t="s">
        <v>380</v>
      </c>
      <c r="L220" s="11" t="s">
        <v>1220</v>
      </c>
      <c r="M220" s="11" t="s">
        <v>2270</v>
      </c>
      <c r="N220" s="422" t="s">
        <v>3081</v>
      </c>
      <c r="O220" s="422" t="s">
        <v>3081</v>
      </c>
      <c r="P220" s="20"/>
    </row>
    <row r="221" spans="1:16" ht="33.75">
      <c r="A221" s="30">
        <v>74</v>
      </c>
      <c r="B221" s="69">
        <v>148</v>
      </c>
      <c r="C221" s="26" t="s">
        <v>2107</v>
      </c>
      <c r="D221" s="422"/>
      <c r="E221" s="422" t="s">
        <v>2910</v>
      </c>
      <c r="F221" s="11" t="s">
        <v>2076</v>
      </c>
      <c r="G221" s="30" t="s">
        <v>3465</v>
      </c>
      <c r="H221" s="34">
        <v>891</v>
      </c>
      <c r="I221" s="271">
        <v>34527</v>
      </c>
      <c r="J221" s="271" t="s">
        <v>2755</v>
      </c>
      <c r="K221" s="11" t="s">
        <v>78</v>
      </c>
      <c r="L221" s="11" t="s">
        <v>79</v>
      </c>
      <c r="M221" s="11" t="s">
        <v>986</v>
      </c>
      <c r="N221" s="422" t="s">
        <v>3081</v>
      </c>
      <c r="O221" s="422" t="s">
        <v>3081</v>
      </c>
      <c r="P221" s="20" t="s">
        <v>1697</v>
      </c>
    </row>
    <row r="222" spans="1:16" ht="12.75">
      <c r="A222" s="30">
        <v>75</v>
      </c>
      <c r="B222" s="69">
        <v>149</v>
      </c>
      <c r="C222" s="14" t="s">
        <v>1781</v>
      </c>
      <c r="D222" s="422"/>
      <c r="E222" s="422" t="s">
        <v>2910</v>
      </c>
      <c r="F222" s="11" t="s">
        <v>1901</v>
      </c>
      <c r="G222" s="30" t="s">
        <v>3465</v>
      </c>
      <c r="H222" s="114">
        <v>2430</v>
      </c>
      <c r="I222" s="271">
        <v>34529</v>
      </c>
      <c r="J222" s="271" t="s">
        <v>2755</v>
      </c>
      <c r="K222" s="11" t="s">
        <v>960</v>
      </c>
      <c r="L222" s="11" t="s">
        <v>1220</v>
      </c>
      <c r="M222" s="11" t="s">
        <v>2270</v>
      </c>
      <c r="N222" s="422" t="s">
        <v>3081</v>
      </c>
      <c r="O222" s="422" t="s">
        <v>3081</v>
      </c>
      <c r="P222" s="20" t="s">
        <v>776</v>
      </c>
    </row>
    <row r="223" spans="1:16" ht="24">
      <c r="A223" s="30">
        <v>76</v>
      </c>
      <c r="B223" s="69">
        <v>150</v>
      </c>
      <c r="C223" s="26" t="s">
        <v>2108</v>
      </c>
      <c r="D223" s="422"/>
      <c r="E223" s="422" t="s">
        <v>2910</v>
      </c>
      <c r="F223" s="11" t="s">
        <v>1795</v>
      </c>
      <c r="G223" s="30" t="s">
        <v>3465</v>
      </c>
      <c r="H223" s="34">
        <v>486</v>
      </c>
      <c r="I223" s="271">
        <v>34540</v>
      </c>
      <c r="J223" s="271" t="s">
        <v>2755</v>
      </c>
      <c r="K223" s="11" t="s">
        <v>2679</v>
      </c>
      <c r="L223" s="11" t="s">
        <v>1220</v>
      </c>
      <c r="M223" s="11" t="s">
        <v>1869</v>
      </c>
      <c r="N223" s="422" t="s">
        <v>3081</v>
      </c>
      <c r="O223" s="422" t="s">
        <v>3081</v>
      </c>
      <c r="P223" s="20"/>
    </row>
    <row r="224" spans="1:16" ht="12.75">
      <c r="A224" s="30">
        <v>77</v>
      </c>
      <c r="B224" s="69">
        <v>153</v>
      </c>
      <c r="C224" s="14" t="s">
        <v>333</v>
      </c>
      <c r="D224" s="422"/>
      <c r="E224" s="422" t="s">
        <v>2910</v>
      </c>
      <c r="F224" s="11" t="s">
        <v>174</v>
      </c>
      <c r="G224" s="30" t="s">
        <v>3465</v>
      </c>
      <c r="H224" s="114">
        <v>162</v>
      </c>
      <c r="I224" s="271">
        <v>34578</v>
      </c>
      <c r="J224" s="271" t="s">
        <v>2755</v>
      </c>
      <c r="K224" s="11" t="s">
        <v>1904</v>
      </c>
      <c r="L224" s="11" t="s">
        <v>1220</v>
      </c>
      <c r="M224" s="11" t="s">
        <v>986</v>
      </c>
      <c r="N224" s="422" t="s">
        <v>3081</v>
      </c>
      <c r="O224" s="422" t="s">
        <v>3081</v>
      </c>
      <c r="P224" s="20" t="s">
        <v>776</v>
      </c>
    </row>
    <row r="225" spans="1:16" ht="45">
      <c r="A225" s="30">
        <v>78</v>
      </c>
      <c r="B225" s="69">
        <v>154</v>
      </c>
      <c r="C225" s="14" t="s">
        <v>2091</v>
      </c>
      <c r="D225" s="422"/>
      <c r="E225" s="422" t="s">
        <v>2910</v>
      </c>
      <c r="F225" s="11" t="s">
        <v>2076</v>
      </c>
      <c r="G225" s="30" t="s">
        <v>3465</v>
      </c>
      <c r="H225" s="34">
        <v>2754</v>
      </c>
      <c r="I225" s="271">
        <v>34578</v>
      </c>
      <c r="J225" s="271" t="s">
        <v>2755</v>
      </c>
      <c r="K225" s="11" t="s">
        <v>147</v>
      </c>
      <c r="L225" s="11" t="s">
        <v>79</v>
      </c>
      <c r="M225" s="11" t="s">
        <v>2270</v>
      </c>
      <c r="N225" s="422" t="s">
        <v>3081</v>
      </c>
      <c r="O225" s="422" t="s">
        <v>3081</v>
      </c>
      <c r="P225" s="20" t="s">
        <v>72</v>
      </c>
    </row>
    <row r="226" spans="1:16" ht="24">
      <c r="A226" s="30">
        <v>79</v>
      </c>
      <c r="B226" s="69">
        <v>156</v>
      </c>
      <c r="C226" s="14" t="s">
        <v>334</v>
      </c>
      <c r="D226" s="422"/>
      <c r="E226" s="422" t="s">
        <v>2910</v>
      </c>
      <c r="F226" s="11" t="s">
        <v>1756</v>
      </c>
      <c r="G226" s="30" t="s">
        <v>3465</v>
      </c>
      <c r="H226" s="114">
        <v>1782</v>
      </c>
      <c r="I226" s="271">
        <v>34585</v>
      </c>
      <c r="J226" s="271" t="s">
        <v>2755</v>
      </c>
      <c r="K226" s="11" t="s">
        <v>1871</v>
      </c>
      <c r="L226" s="11" t="s">
        <v>79</v>
      </c>
      <c r="M226" s="11" t="s">
        <v>1813</v>
      </c>
      <c r="N226" s="422" t="s">
        <v>3081</v>
      </c>
      <c r="O226" s="422" t="s">
        <v>3081</v>
      </c>
      <c r="P226" s="192" t="s">
        <v>2267</v>
      </c>
    </row>
    <row r="227" spans="1:16" ht="24">
      <c r="A227" s="30">
        <v>80</v>
      </c>
      <c r="B227" s="69">
        <v>157</v>
      </c>
      <c r="C227" s="14" t="s">
        <v>150</v>
      </c>
      <c r="D227" s="422"/>
      <c r="E227" s="422" t="s">
        <v>2910</v>
      </c>
      <c r="F227" s="11" t="s">
        <v>1021</v>
      </c>
      <c r="G227" s="30" t="s">
        <v>3465</v>
      </c>
      <c r="H227" s="114">
        <v>81</v>
      </c>
      <c r="I227" s="271">
        <v>34604</v>
      </c>
      <c r="J227" s="271" t="s">
        <v>2755</v>
      </c>
      <c r="K227" s="11" t="s">
        <v>1587</v>
      </c>
      <c r="L227" s="11" t="s">
        <v>1220</v>
      </c>
      <c r="M227" s="11" t="s">
        <v>609</v>
      </c>
      <c r="N227" s="422" t="s">
        <v>3081</v>
      </c>
      <c r="O227" s="422" t="s">
        <v>3081</v>
      </c>
      <c r="P227" s="192" t="s">
        <v>2267</v>
      </c>
    </row>
    <row r="228" spans="1:16" ht="24">
      <c r="A228" s="30">
        <v>81</v>
      </c>
      <c r="B228" s="69">
        <v>159</v>
      </c>
      <c r="C228" s="26" t="s">
        <v>1039</v>
      </c>
      <c r="D228" s="422"/>
      <c r="E228" s="422" t="s">
        <v>2910</v>
      </c>
      <c r="F228" s="11" t="s">
        <v>535</v>
      </c>
      <c r="G228" s="30" t="s">
        <v>3465</v>
      </c>
      <c r="H228" s="34">
        <v>81</v>
      </c>
      <c r="I228" s="271">
        <v>34606</v>
      </c>
      <c r="J228" s="271" t="s">
        <v>2755</v>
      </c>
      <c r="K228" s="11" t="s">
        <v>380</v>
      </c>
      <c r="L228" s="11" t="s">
        <v>1220</v>
      </c>
      <c r="M228" s="11" t="s">
        <v>251</v>
      </c>
      <c r="N228" s="422" t="s">
        <v>3081</v>
      </c>
      <c r="O228" s="422" t="s">
        <v>3081</v>
      </c>
      <c r="P228" s="20" t="s">
        <v>1103</v>
      </c>
    </row>
    <row r="229" spans="1:16" ht="12.75">
      <c r="A229" s="30">
        <v>82</v>
      </c>
      <c r="B229" s="69">
        <v>160</v>
      </c>
      <c r="C229" s="14" t="s">
        <v>1101</v>
      </c>
      <c r="D229" s="422"/>
      <c r="E229" s="422" t="s">
        <v>2910</v>
      </c>
      <c r="F229" s="11" t="s">
        <v>1021</v>
      </c>
      <c r="G229" s="30" t="s">
        <v>3465</v>
      </c>
      <c r="H229" s="114">
        <v>177</v>
      </c>
      <c r="I229" s="271">
        <v>34610</v>
      </c>
      <c r="J229" s="271" t="s">
        <v>2755</v>
      </c>
      <c r="K229" s="11" t="s">
        <v>2493</v>
      </c>
      <c r="L229" s="11" t="s">
        <v>1220</v>
      </c>
      <c r="M229" s="11" t="s">
        <v>769</v>
      </c>
      <c r="N229" s="422" t="s">
        <v>3081</v>
      </c>
      <c r="O229" s="422" t="s">
        <v>3081</v>
      </c>
      <c r="P229" s="192" t="s">
        <v>2267</v>
      </c>
    </row>
    <row r="230" spans="1:16" ht="22.5">
      <c r="A230" s="30">
        <v>83</v>
      </c>
      <c r="B230" s="69">
        <v>162</v>
      </c>
      <c r="C230" s="26" t="s">
        <v>1142</v>
      </c>
      <c r="D230" s="422"/>
      <c r="E230" s="422" t="s">
        <v>2910</v>
      </c>
      <c r="F230" s="11" t="s">
        <v>204</v>
      </c>
      <c r="G230" s="30" t="s">
        <v>3465</v>
      </c>
      <c r="H230" s="34">
        <v>2511</v>
      </c>
      <c r="I230" s="271">
        <v>34614</v>
      </c>
      <c r="J230" s="271" t="s">
        <v>2755</v>
      </c>
      <c r="K230" s="11" t="s">
        <v>2012</v>
      </c>
      <c r="L230" s="11" t="s">
        <v>874</v>
      </c>
      <c r="M230" s="11" t="s">
        <v>2013</v>
      </c>
      <c r="N230" s="422" t="s">
        <v>3081</v>
      </c>
      <c r="O230" s="422" t="s">
        <v>3081</v>
      </c>
      <c r="P230" s="20" t="s">
        <v>924</v>
      </c>
    </row>
    <row r="231" spans="1:16" ht="12.75">
      <c r="A231" s="30">
        <v>84</v>
      </c>
      <c r="B231" s="69">
        <v>163</v>
      </c>
      <c r="C231" s="14" t="s">
        <v>2293</v>
      </c>
      <c r="D231" s="422"/>
      <c r="E231" s="422" t="s">
        <v>2910</v>
      </c>
      <c r="F231" s="11" t="s">
        <v>2626</v>
      </c>
      <c r="G231" s="30" t="s">
        <v>3465</v>
      </c>
      <c r="H231" s="34">
        <v>324</v>
      </c>
      <c r="I231" s="271">
        <v>34656</v>
      </c>
      <c r="J231" s="271" t="s">
        <v>2755</v>
      </c>
      <c r="K231" s="11" t="s">
        <v>1013</v>
      </c>
      <c r="L231" s="11" t="s">
        <v>79</v>
      </c>
      <c r="M231" s="11" t="s">
        <v>345</v>
      </c>
      <c r="N231" s="422" t="s">
        <v>3081</v>
      </c>
      <c r="O231" s="422" t="s">
        <v>3081</v>
      </c>
      <c r="P231" s="20" t="s">
        <v>1783</v>
      </c>
    </row>
    <row r="232" spans="1:16" ht="24">
      <c r="A232" s="30">
        <v>85</v>
      </c>
      <c r="B232" s="69">
        <v>164</v>
      </c>
      <c r="C232" s="14" t="s">
        <v>1863</v>
      </c>
      <c r="D232" s="422"/>
      <c r="E232" s="422" t="s">
        <v>2910</v>
      </c>
      <c r="F232" s="11" t="s">
        <v>1558</v>
      </c>
      <c r="G232" s="30" t="s">
        <v>3465</v>
      </c>
      <c r="H232" s="114">
        <v>500</v>
      </c>
      <c r="I232" s="271">
        <v>34656</v>
      </c>
      <c r="J232" s="271" t="s">
        <v>2755</v>
      </c>
      <c r="K232" s="11" t="s">
        <v>494</v>
      </c>
      <c r="L232" s="11" t="s">
        <v>79</v>
      </c>
      <c r="M232" s="11" t="s">
        <v>381</v>
      </c>
      <c r="N232" s="422" t="s">
        <v>3081</v>
      </c>
      <c r="O232" s="422" t="s">
        <v>3081</v>
      </c>
      <c r="P232" s="20" t="s">
        <v>1104</v>
      </c>
    </row>
    <row r="233" spans="1:16" ht="24">
      <c r="A233" s="30">
        <v>86</v>
      </c>
      <c r="B233" s="69">
        <v>169</v>
      </c>
      <c r="C233" s="14" t="s">
        <v>212</v>
      </c>
      <c r="D233" s="422"/>
      <c r="E233" s="422" t="s">
        <v>2910</v>
      </c>
      <c r="F233" s="11" t="s">
        <v>2268</v>
      </c>
      <c r="G233" s="30" t="s">
        <v>3465</v>
      </c>
      <c r="H233" s="114">
        <v>4941</v>
      </c>
      <c r="I233" s="271">
        <v>34705</v>
      </c>
      <c r="J233" s="271" t="s">
        <v>2755</v>
      </c>
      <c r="K233" s="11" t="s">
        <v>1720</v>
      </c>
      <c r="L233" s="11" t="s">
        <v>1220</v>
      </c>
      <c r="M233" s="11" t="s">
        <v>2343</v>
      </c>
      <c r="N233" s="422" t="s">
        <v>3081</v>
      </c>
      <c r="O233" s="422" t="s">
        <v>3081</v>
      </c>
      <c r="P233" s="20" t="s">
        <v>2363</v>
      </c>
    </row>
    <row r="234" spans="1:16" ht="24">
      <c r="A234" s="30">
        <v>87</v>
      </c>
      <c r="B234" s="69">
        <v>170</v>
      </c>
      <c r="C234" s="14" t="s">
        <v>1365</v>
      </c>
      <c r="D234" s="422"/>
      <c r="E234" s="422" t="s">
        <v>2910</v>
      </c>
      <c r="F234" s="11" t="s">
        <v>1779</v>
      </c>
      <c r="G234" s="30" t="s">
        <v>3465</v>
      </c>
      <c r="H234" s="114">
        <v>500</v>
      </c>
      <c r="I234" s="271">
        <v>34716</v>
      </c>
      <c r="J234" s="271" t="s">
        <v>2755</v>
      </c>
      <c r="K234" s="11" t="s">
        <v>1275</v>
      </c>
      <c r="L234" s="11" t="s">
        <v>79</v>
      </c>
      <c r="M234" s="11" t="s">
        <v>2270</v>
      </c>
      <c r="N234" s="422" t="s">
        <v>3081</v>
      </c>
      <c r="O234" s="422" t="s">
        <v>3081</v>
      </c>
      <c r="P234" s="192" t="s">
        <v>2267</v>
      </c>
    </row>
    <row r="235" spans="1:16" ht="33.75">
      <c r="A235" s="30">
        <v>88</v>
      </c>
      <c r="B235" s="69">
        <v>172</v>
      </c>
      <c r="C235" s="14" t="s">
        <v>898</v>
      </c>
      <c r="D235" s="422"/>
      <c r="E235" s="422" t="s">
        <v>2910</v>
      </c>
      <c r="F235" s="45" t="s">
        <v>2605</v>
      </c>
      <c r="G235" s="30" t="s">
        <v>3465</v>
      </c>
      <c r="H235" s="34">
        <v>2754</v>
      </c>
      <c r="I235" s="271">
        <v>34726</v>
      </c>
      <c r="J235" s="271" t="s">
        <v>2755</v>
      </c>
      <c r="K235" s="11" t="s">
        <v>1275</v>
      </c>
      <c r="L235" s="11" t="s">
        <v>79</v>
      </c>
      <c r="M235" s="11" t="s">
        <v>2270</v>
      </c>
      <c r="N235" s="422" t="s">
        <v>3081</v>
      </c>
      <c r="O235" s="422" t="s">
        <v>3081</v>
      </c>
      <c r="P235" s="20" t="s">
        <v>2133</v>
      </c>
    </row>
    <row r="236" spans="1:16" ht="12.75">
      <c r="A236" s="30">
        <v>89</v>
      </c>
      <c r="B236" s="69">
        <v>176</v>
      </c>
      <c r="C236" s="14" t="s">
        <v>2047</v>
      </c>
      <c r="D236" s="422"/>
      <c r="E236" s="422" t="s">
        <v>2910</v>
      </c>
      <c r="F236" s="45" t="s">
        <v>976</v>
      </c>
      <c r="G236" s="30" t="s">
        <v>3465</v>
      </c>
      <c r="H236" s="114">
        <v>486</v>
      </c>
      <c r="I236" s="271">
        <v>34780</v>
      </c>
      <c r="J236" s="271" t="s">
        <v>2755</v>
      </c>
      <c r="K236" s="11" t="s">
        <v>994</v>
      </c>
      <c r="L236" s="11" t="s">
        <v>79</v>
      </c>
      <c r="M236" s="11" t="s">
        <v>2270</v>
      </c>
      <c r="N236" s="422" t="s">
        <v>3081</v>
      </c>
      <c r="O236" s="422" t="s">
        <v>3081</v>
      </c>
      <c r="P236" s="20"/>
    </row>
    <row r="237" spans="1:16" ht="24">
      <c r="A237" s="30">
        <v>90</v>
      </c>
      <c r="B237" s="69">
        <v>177</v>
      </c>
      <c r="C237" s="14" t="s">
        <v>838</v>
      </c>
      <c r="D237" s="422"/>
      <c r="E237" s="422" t="s">
        <v>2910</v>
      </c>
      <c r="F237" s="11" t="s">
        <v>749</v>
      </c>
      <c r="G237" s="30" t="s">
        <v>3465</v>
      </c>
      <c r="H237" s="114">
        <v>3380</v>
      </c>
      <c r="I237" s="271">
        <v>34782</v>
      </c>
      <c r="J237" s="271" t="s">
        <v>2755</v>
      </c>
      <c r="K237" s="11" t="s">
        <v>613</v>
      </c>
      <c r="L237" s="11" t="s">
        <v>1220</v>
      </c>
      <c r="M237" s="11" t="s">
        <v>2270</v>
      </c>
      <c r="N237" s="422" t="s">
        <v>3081</v>
      </c>
      <c r="O237" s="422" t="s">
        <v>3081</v>
      </c>
      <c r="P237" s="20"/>
    </row>
    <row r="238" spans="1:16" ht="48">
      <c r="A238" s="30">
        <v>91</v>
      </c>
      <c r="B238" s="69">
        <v>178</v>
      </c>
      <c r="C238" s="26" t="s">
        <v>680</v>
      </c>
      <c r="D238" s="422"/>
      <c r="E238" s="422" t="s">
        <v>2910</v>
      </c>
      <c r="F238" s="11" t="s">
        <v>1100</v>
      </c>
      <c r="G238" s="30" t="s">
        <v>3465</v>
      </c>
      <c r="H238" s="34">
        <v>486</v>
      </c>
      <c r="I238" s="271">
        <v>34788</v>
      </c>
      <c r="J238" s="271" t="s">
        <v>2755</v>
      </c>
      <c r="K238" s="11" t="s">
        <v>960</v>
      </c>
      <c r="L238" s="11" t="s">
        <v>1220</v>
      </c>
      <c r="M238" s="11" t="s">
        <v>2177</v>
      </c>
      <c r="N238" s="422" t="s">
        <v>3081</v>
      </c>
      <c r="O238" s="422" t="s">
        <v>3081</v>
      </c>
      <c r="P238" s="20" t="s">
        <v>2363</v>
      </c>
    </row>
    <row r="239" spans="1:16" ht="12.75">
      <c r="A239" s="30">
        <v>92</v>
      </c>
      <c r="B239" s="69">
        <v>179</v>
      </c>
      <c r="C239" s="14" t="s">
        <v>851</v>
      </c>
      <c r="D239" s="422"/>
      <c r="E239" s="422" t="s">
        <v>2910</v>
      </c>
      <c r="F239" s="11" t="s">
        <v>614</v>
      </c>
      <c r="G239" s="30" t="s">
        <v>3465</v>
      </c>
      <c r="H239" s="114">
        <v>162</v>
      </c>
      <c r="I239" s="271">
        <v>34799</v>
      </c>
      <c r="J239" s="271" t="s">
        <v>2755</v>
      </c>
      <c r="K239" s="11" t="s">
        <v>1724</v>
      </c>
      <c r="L239" s="11" t="s">
        <v>1220</v>
      </c>
      <c r="M239" s="11" t="s">
        <v>2270</v>
      </c>
      <c r="N239" s="422" t="s">
        <v>3081</v>
      </c>
      <c r="O239" s="422" t="s">
        <v>3081</v>
      </c>
      <c r="P239" s="20"/>
    </row>
    <row r="240" spans="1:16" ht="24">
      <c r="A240" s="30">
        <v>93</v>
      </c>
      <c r="B240" s="69">
        <v>180</v>
      </c>
      <c r="C240" s="26" t="s">
        <v>39</v>
      </c>
      <c r="D240" s="422"/>
      <c r="E240" s="422" t="s">
        <v>2910</v>
      </c>
      <c r="F240" s="11" t="s">
        <v>878</v>
      </c>
      <c r="G240" s="30" t="s">
        <v>3465</v>
      </c>
      <c r="H240" s="34">
        <v>2997</v>
      </c>
      <c r="I240" s="271">
        <v>34799</v>
      </c>
      <c r="J240" s="271" t="s">
        <v>2755</v>
      </c>
      <c r="K240" s="11" t="s">
        <v>1934</v>
      </c>
      <c r="L240" s="11" t="s">
        <v>1220</v>
      </c>
      <c r="M240" s="11" t="s">
        <v>2270</v>
      </c>
      <c r="N240" s="422" t="s">
        <v>3081</v>
      </c>
      <c r="O240" s="422" t="s">
        <v>3081</v>
      </c>
      <c r="P240" s="20"/>
    </row>
    <row r="241" spans="1:16" ht="12.75">
      <c r="A241" s="30">
        <v>94</v>
      </c>
      <c r="B241" s="69">
        <v>182</v>
      </c>
      <c r="C241" s="14" t="s">
        <v>1256</v>
      </c>
      <c r="D241" s="422"/>
      <c r="E241" s="422" t="s">
        <v>2910</v>
      </c>
      <c r="F241" s="11" t="s">
        <v>1821</v>
      </c>
      <c r="G241" s="30" t="s">
        <v>3465</v>
      </c>
      <c r="H241" s="114">
        <v>567</v>
      </c>
      <c r="I241" s="271">
        <v>34807</v>
      </c>
      <c r="J241" s="271" t="s">
        <v>2755</v>
      </c>
      <c r="K241" s="11" t="s">
        <v>1334</v>
      </c>
      <c r="L241" s="11" t="s">
        <v>874</v>
      </c>
      <c r="M241" s="11" t="s">
        <v>2270</v>
      </c>
      <c r="N241" s="422" t="s">
        <v>3081</v>
      </c>
      <c r="O241" s="422" t="s">
        <v>3081</v>
      </c>
      <c r="P241" s="20" t="s">
        <v>776</v>
      </c>
    </row>
    <row r="242" spans="1:16" ht="12.75">
      <c r="A242" s="30">
        <v>95</v>
      </c>
      <c r="B242" s="69">
        <v>183</v>
      </c>
      <c r="C242" s="14" t="s">
        <v>1257</v>
      </c>
      <c r="D242" s="422"/>
      <c r="E242" s="422" t="s">
        <v>2910</v>
      </c>
      <c r="F242" s="11" t="s">
        <v>747</v>
      </c>
      <c r="G242" s="30" t="s">
        <v>3465</v>
      </c>
      <c r="H242" s="114">
        <v>2190</v>
      </c>
      <c r="I242" s="271">
        <v>34816</v>
      </c>
      <c r="J242" s="271" t="s">
        <v>2755</v>
      </c>
      <c r="K242" s="11" t="s">
        <v>1617</v>
      </c>
      <c r="L242" s="11" t="s">
        <v>874</v>
      </c>
      <c r="M242" s="11" t="s">
        <v>1774</v>
      </c>
      <c r="N242" s="422" t="s">
        <v>3081</v>
      </c>
      <c r="O242" s="422" t="s">
        <v>3081</v>
      </c>
      <c r="P242" s="20" t="s">
        <v>2134</v>
      </c>
    </row>
    <row r="243" spans="1:16" ht="60">
      <c r="A243" s="30">
        <v>96</v>
      </c>
      <c r="B243" s="69">
        <v>185</v>
      </c>
      <c r="C243" s="14" t="s">
        <v>1258</v>
      </c>
      <c r="D243" s="422"/>
      <c r="E243" s="422" t="s">
        <v>2910</v>
      </c>
      <c r="F243" s="11" t="s">
        <v>343</v>
      </c>
      <c r="G243" s="30" t="s">
        <v>3465</v>
      </c>
      <c r="H243" s="114">
        <v>2268</v>
      </c>
      <c r="I243" s="271">
        <v>34829</v>
      </c>
      <c r="J243" s="271" t="s">
        <v>2755</v>
      </c>
      <c r="K243" s="11" t="s">
        <v>1904</v>
      </c>
      <c r="L243" s="11" t="s">
        <v>1220</v>
      </c>
      <c r="M243" s="11" t="s">
        <v>326</v>
      </c>
      <c r="N243" s="422" t="s">
        <v>3081</v>
      </c>
      <c r="O243" s="422" t="s">
        <v>3081</v>
      </c>
      <c r="P243" s="20" t="s">
        <v>776</v>
      </c>
    </row>
    <row r="244" spans="1:16" ht="24">
      <c r="A244" s="30">
        <v>97</v>
      </c>
      <c r="B244" s="69">
        <v>186</v>
      </c>
      <c r="C244" s="26" t="s">
        <v>1874</v>
      </c>
      <c r="D244" s="422"/>
      <c r="E244" s="422" t="s">
        <v>2910</v>
      </c>
      <c r="F244" s="11" t="s">
        <v>878</v>
      </c>
      <c r="G244" s="30" t="s">
        <v>3465</v>
      </c>
      <c r="H244" s="119">
        <v>3878</v>
      </c>
      <c r="I244" s="271">
        <v>34856</v>
      </c>
      <c r="J244" s="271" t="s">
        <v>2755</v>
      </c>
      <c r="K244" s="11" t="s">
        <v>1416</v>
      </c>
      <c r="L244" s="11" t="s">
        <v>1220</v>
      </c>
      <c r="M244" s="11" t="s">
        <v>2270</v>
      </c>
      <c r="N244" s="422" t="s">
        <v>3081</v>
      </c>
      <c r="O244" s="422" t="s">
        <v>3081</v>
      </c>
      <c r="P244" s="20" t="s">
        <v>2363</v>
      </c>
    </row>
    <row r="245" spans="1:16" ht="24">
      <c r="A245" s="30">
        <v>98</v>
      </c>
      <c r="B245" s="69">
        <v>187</v>
      </c>
      <c r="C245" s="14" t="s">
        <v>1875</v>
      </c>
      <c r="D245" s="422"/>
      <c r="E245" s="422" t="s">
        <v>2910</v>
      </c>
      <c r="F245" s="11" t="s">
        <v>760</v>
      </c>
      <c r="G245" s="30" t="s">
        <v>3465</v>
      </c>
      <c r="H245" s="114">
        <v>5000</v>
      </c>
      <c r="I245" s="271">
        <v>34857</v>
      </c>
      <c r="J245" s="271" t="s">
        <v>2755</v>
      </c>
      <c r="K245" s="11" t="s">
        <v>1951</v>
      </c>
      <c r="L245" s="11" t="s">
        <v>79</v>
      </c>
      <c r="M245" s="11" t="s">
        <v>1004</v>
      </c>
      <c r="N245" s="422" t="s">
        <v>3081</v>
      </c>
      <c r="O245" s="422" t="s">
        <v>3081</v>
      </c>
      <c r="P245" s="20" t="s">
        <v>2363</v>
      </c>
    </row>
    <row r="246" spans="1:16" ht="12.75">
      <c r="A246" s="30">
        <v>99</v>
      </c>
      <c r="B246" s="69">
        <v>188</v>
      </c>
      <c r="C246" s="14" t="s">
        <v>2331</v>
      </c>
      <c r="D246" s="422"/>
      <c r="E246" s="422" t="s">
        <v>2910</v>
      </c>
      <c r="F246" s="11" t="s">
        <v>1674</v>
      </c>
      <c r="G246" s="30" t="s">
        <v>3465</v>
      </c>
      <c r="H246" s="114">
        <v>1851</v>
      </c>
      <c r="I246" s="271">
        <v>34859</v>
      </c>
      <c r="J246" s="271" t="s">
        <v>2755</v>
      </c>
      <c r="K246" s="11" t="s">
        <v>2679</v>
      </c>
      <c r="L246" s="11" t="s">
        <v>1220</v>
      </c>
      <c r="M246" s="11" t="s">
        <v>1322</v>
      </c>
      <c r="N246" s="422" t="s">
        <v>3081</v>
      </c>
      <c r="O246" s="422" t="s">
        <v>3081</v>
      </c>
      <c r="P246" s="20" t="s">
        <v>2135</v>
      </c>
    </row>
    <row r="247" spans="1:16" ht="12.75">
      <c r="A247" s="30">
        <v>100</v>
      </c>
      <c r="B247" s="69">
        <v>190</v>
      </c>
      <c r="C247" s="14" t="s">
        <v>2332</v>
      </c>
      <c r="D247" s="422"/>
      <c r="E247" s="422" t="s">
        <v>2910</v>
      </c>
      <c r="F247" s="11" t="s">
        <v>1756</v>
      </c>
      <c r="G247" s="30" t="s">
        <v>3465</v>
      </c>
      <c r="H247" s="114">
        <v>1579</v>
      </c>
      <c r="I247" s="271">
        <v>34884</v>
      </c>
      <c r="J247" s="271" t="s">
        <v>2755</v>
      </c>
      <c r="K247" s="11" t="s">
        <v>1299</v>
      </c>
      <c r="L247" s="11" t="s">
        <v>79</v>
      </c>
      <c r="M247" s="11" t="s">
        <v>1774</v>
      </c>
      <c r="N247" s="422" t="s">
        <v>3081</v>
      </c>
      <c r="O247" s="422" t="s">
        <v>3081</v>
      </c>
      <c r="P247" s="20"/>
    </row>
    <row r="248" spans="1:16" ht="24">
      <c r="A248" s="30">
        <v>101</v>
      </c>
      <c r="B248" s="69">
        <v>191</v>
      </c>
      <c r="C248" s="14" t="s">
        <v>421</v>
      </c>
      <c r="D248" s="422"/>
      <c r="E248" s="422" t="s">
        <v>2910</v>
      </c>
      <c r="F248" s="11" t="s">
        <v>1531</v>
      </c>
      <c r="G248" s="30" t="s">
        <v>3465</v>
      </c>
      <c r="H248" s="114">
        <v>486</v>
      </c>
      <c r="I248" s="271">
        <v>34890</v>
      </c>
      <c r="J248" s="271" t="s">
        <v>2755</v>
      </c>
      <c r="K248" s="11" t="s">
        <v>994</v>
      </c>
      <c r="L248" s="11" t="s">
        <v>79</v>
      </c>
      <c r="M248" s="11" t="s">
        <v>2619</v>
      </c>
      <c r="N248" s="422" t="s">
        <v>3081</v>
      </c>
      <c r="O248" s="422" t="s">
        <v>3081</v>
      </c>
      <c r="P248" s="192" t="s">
        <v>2267</v>
      </c>
    </row>
    <row r="249" spans="1:16" ht="24">
      <c r="A249" s="30">
        <v>102</v>
      </c>
      <c r="B249" s="69">
        <v>192</v>
      </c>
      <c r="C249" s="14" t="s">
        <v>141</v>
      </c>
      <c r="D249" s="422"/>
      <c r="E249" s="422" t="s">
        <v>2910</v>
      </c>
      <c r="F249" s="11" t="s">
        <v>656</v>
      </c>
      <c r="G249" s="30" t="s">
        <v>3465</v>
      </c>
      <c r="H249" s="114">
        <v>162</v>
      </c>
      <c r="I249" s="271">
        <v>34893</v>
      </c>
      <c r="J249" s="271" t="s">
        <v>2755</v>
      </c>
      <c r="K249" s="11" t="s">
        <v>935</v>
      </c>
      <c r="L249" s="11" t="s">
        <v>874</v>
      </c>
      <c r="M249" s="11" t="s">
        <v>1075</v>
      </c>
      <c r="N249" s="422" t="s">
        <v>3081</v>
      </c>
      <c r="O249" s="422" t="s">
        <v>3081</v>
      </c>
      <c r="P249" s="192" t="s">
        <v>2267</v>
      </c>
    </row>
    <row r="250" spans="1:16" ht="12.75">
      <c r="A250" s="30">
        <v>103</v>
      </c>
      <c r="B250" s="69">
        <v>193</v>
      </c>
      <c r="C250" s="14" t="s">
        <v>1150</v>
      </c>
      <c r="D250" s="422"/>
      <c r="E250" s="422" t="s">
        <v>2910</v>
      </c>
      <c r="F250" s="11" t="s">
        <v>309</v>
      </c>
      <c r="G250" s="30" t="s">
        <v>3465</v>
      </c>
      <c r="H250" s="34">
        <v>1053</v>
      </c>
      <c r="I250" s="271">
        <v>34908</v>
      </c>
      <c r="J250" s="271" t="s">
        <v>2755</v>
      </c>
      <c r="K250" s="11" t="s">
        <v>972</v>
      </c>
      <c r="L250" s="11" t="s">
        <v>1220</v>
      </c>
      <c r="M250" s="11" t="s">
        <v>2270</v>
      </c>
      <c r="N250" s="422" t="s">
        <v>3081</v>
      </c>
      <c r="O250" s="422" t="s">
        <v>3081</v>
      </c>
      <c r="P250" s="192" t="s">
        <v>2136</v>
      </c>
    </row>
    <row r="251" spans="1:16" ht="36">
      <c r="A251" s="30">
        <v>104</v>
      </c>
      <c r="B251" s="69">
        <v>199</v>
      </c>
      <c r="C251" s="14" t="s">
        <v>1679</v>
      </c>
      <c r="D251" s="422"/>
      <c r="E251" s="422" t="s">
        <v>2910</v>
      </c>
      <c r="F251" s="11" t="s">
        <v>270</v>
      </c>
      <c r="G251" s="30" t="s">
        <v>3465</v>
      </c>
      <c r="H251" s="114">
        <v>1215</v>
      </c>
      <c r="I251" s="271">
        <v>34940</v>
      </c>
      <c r="J251" s="271" t="s">
        <v>2755</v>
      </c>
      <c r="K251" s="11" t="s">
        <v>502</v>
      </c>
      <c r="L251" s="11" t="s">
        <v>1220</v>
      </c>
      <c r="M251" s="11" t="s">
        <v>2270</v>
      </c>
      <c r="N251" s="422" t="s">
        <v>3081</v>
      </c>
      <c r="O251" s="422" t="s">
        <v>3081</v>
      </c>
      <c r="P251" s="20" t="s">
        <v>776</v>
      </c>
    </row>
    <row r="252" spans="1:16" ht="12.75">
      <c r="A252" s="30">
        <v>105</v>
      </c>
      <c r="B252" s="69">
        <v>200</v>
      </c>
      <c r="C252" s="14" t="s">
        <v>2418</v>
      </c>
      <c r="D252" s="422"/>
      <c r="E252" s="422" t="s">
        <v>2910</v>
      </c>
      <c r="F252" s="11" t="s">
        <v>2520</v>
      </c>
      <c r="G252" s="30" t="s">
        <v>3465</v>
      </c>
      <c r="H252" s="114">
        <v>405</v>
      </c>
      <c r="I252" s="271">
        <v>34940</v>
      </c>
      <c r="J252" s="271" t="s">
        <v>2755</v>
      </c>
      <c r="K252" s="11" t="s">
        <v>1904</v>
      </c>
      <c r="L252" s="11" t="s">
        <v>1220</v>
      </c>
      <c r="M252" s="11" t="s">
        <v>2270</v>
      </c>
      <c r="N252" s="422" t="s">
        <v>3081</v>
      </c>
      <c r="O252" s="422" t="s">
        <v>3081</v>
      </c>
      <c r="P252" s="20" t="s">
        <v>776</v>
      </c>
    </row>
    <row r="253" spans="1:16" ht="12.75">
      <c r="A253" s="30">
        <v>106</v>
      </c>
      <c r="B253" s="69">
        <v>207</v>
      </c>
      <c r="C253" s="26" t="s">
        <v>1530</v>
      </c>
      <c r="D253" s="422"/>
      <c r="E253" s="422" t="s">
        <v>2910</v>
      </c>
      <c r="F253" s="11" t="s">
        <v>830</v>
      </c>
      <c r="G253" s="30" t="s">
        <v>3465</v>
      </c>
      <c r="H253" s="34">
        <v>972</v>
      </c>
      <c r="I253" s="271">
        <v>34950</v>
      </c>
      <c r="J253" s="271" t="s">
        <v>2755</v>
      </c>
      <c r="K253" s="11" t="s">
        <v>316</v>
      </c>
      <c r="L253" s="11" t="s">
        <v>1220</v>
      </c>
      <c r="M253" s="11" t="s">
        <v>2270</v>
      </c>
      <c r="N253" s="422" t="s">
        <v>3081</v>
      </c>
      <c r="O253" s="422" t="s">
        <v>3081</v>
      </c>
      <c r="P253" s="20" t="s">
        <v>2363</v>
      </c>
    </row>
    <row r="254" spans="1:16" ht="22.5">
      <c r="A254" s="30">
        <v>107</v>
      </c>
      <c r="B254" s="69">
        <v>212</v>
      </c>
      <c r="C254" s="26" t="s">
        <v>912</v>
      </c>
      <c r="D254" s="422"/>
      <c r="E254" s="422" t="s">
        <v>2910</v>
      </c>
      <c r="F254" s="11" t="s">
        <v>2495</v>
      </c>
      <c r="G254" s="30" t="s">
        <v>3465</v>
      </c>
      <c r="H254" s="34">
        <v>486</v>
      </c>
      <c r="I254" s="271">
        <v>34968</v>
      </c>
      <c r="J254" s="271" t="s">
        <v>2755</v>
      </c>
      <c r="K254" s="11" t="s">
        <v>587</v>
      </c>
      <c r="L254" s="11" t="s">
        <v>1220</v>
      </c>
      <c r="M254" s="11" t="s">
        <v>2270</v>
      </c>
      <c r="N254" s="422" t="s">
        <v>3081</v>
      </c>
      <c r="O254" s="422" t="s">
        <v>3081</v>
      </c>
      <c r="P254" s="20" t="s">
        <v>599</v>
      </c>
    </row>
    <row r="255" spans="1:16" ht="24">
      <c r="A255" s="30">
        <v>108</v>
      </c>
      <c r="B255" s="69">
        <v>213</v>
      </c>
      <c r="C255" s="26" t="s">
        <v>466</v>
      </c>
      <c r="D255" s="422"/>
      <c r="E255" s="422" t="s">
        <v>2910</v>
      </c>
      <c r="F255" s="11" t="s">
        <v>993</v>
      </c>
      <c r="G255" s="30" t="s">
        <v>3465</v>
      </c>
      <c r="H255" s="34">
        <v>503.2251</v>
      </c>
      <c r="I255" s="271">
        <v>34969</v>
      </c>
      <c r="J255" s="271" t="s">
        <v>2755</v>
      </c>
      <c r="K255" s="11" t="s">
        <v>742</v>
      </c>
      <c r="L255" s="11" t="s">
        <v>1220</v>
      </c>
      <c r="M255" s="11" t="s">
        <v>2270</v>
      </c>
      <c r="N255" s="422" t="s">
        <v>3081</v>
      </c>
      <c r="O255" s="422" t="s">
        <v>3081</v>
      </c>
      <c r="P255" s="20" t="s">
        <v>1522</v>
      </c>
    </row>
    <row r="256" spans="1:16" ht="45">
      <c r="A256" s="30">
        <v>109</v>
      </c>
      <c r="B256" s="69">
        <v>215</v>
      </c>
      <c r="C256" s="26" t="s">
        <v>2112</v>
      </c>
      <c r="D256" s="422"/>
      <c r="E256" s="422" t="s">
        <v>2910</v>
      </c>
      <c r="F256" s="11" t="s">
        <v>2490</v>
      </c>
      <c r="G256" s="30" t="s">
        <v>3465</v>
      </c>
      <c r="H256" s="34">
        <v>648</v>
      </c>
      <c r="I256" s="271">
        <v>34981</v>
      </c>
      <c r="J256" s="271" t="s">
        <v>2755</v>
      </c>
      <c r="K256" s="11" t="s">
        <v>1526</v>
      </c>
      <c r="L256" s="11" t="s">
        <v>1220</v>
      </c>
      <c r="M256" s="11" t="s">
        <v>1971</v>
      </c>
      <c r="N256" s="422" t="s">
        <v>3081</v>
      </c>
      <c r="O256" s="422" t="s">
        <v>3081</v>
      </c>
      <c r="P256" s="20" t="s">
        <v>1908</v>
      </c>
    </row>
    <row r="257" spans="1:16" ht="24">
      <c r="A257" s="30">
        <v>110</v>
      </c>
      <c r="B257" s="69">
        <v>221</v>
      </c>
      <c r="C257" s="14" t="s">
        <v>981</v>
      </c>
      <c r="D257" s="422"/>
      <c r="E257" s="422" t="s">
        <v>2910</v>
      </c>
      <c r="F257" s="11" t="s">
        <v>2426</v>
      </c>
      <c r="G257" s="30" t="s">
        <v>3465</v>
      </c>
      <c r="H257" s="114">
        <v>6804</v>
      </c>
      <c r="I257" s="271">
        <v>34983</v>
      </c>
      <c r="J257" s="271" t="s">
        <v>2755</v>
      </c>
      <c r="K257" s="11" t="s">
        <v>815</v>
      </c>
      <c r="L257" s="11" t="s">
        <v>1220</v>
      </c>
      <c r="M257" s="11" t="s">
        <v>286</v>
      </c>
      <c r="N257" s="422" t="s">
        <v>3081</v>
      </c>
      <c r="O257" s="422" t="s">
        <v>3081</v>
      </c>
      <c r="P257" s="20" t="s">
        <v>776</v>
      </c>
    </row>
    <row r="258" spans="1:16" ht="12.75">
      <c r="A258" s="30">
        <v>111</v>
      </c>
      <c r="B258" s="69">
        <v>223</v>
      </c>
      <c r="C258" s="14" t="s">
        <v>600</v>
      </c>
      <c r="D258" s="422"/>
      <c r="E258" s="422" t="s">
        <v>2910</v>
      </c>
      <c r="F258" s="11" t="s">
        <v>2427</v>
      </c>
      <c r="G258" s="30" t="s">
        <v>3465</v>
      </c>
      <c r="H258" s="114">
        <v>2673</v>
      </c>
      <c r="I258" s="271">
        <v>34996</v>
      </c>
      <c r="J258" s="271" t="s">
        <v>2755</v>
      </c>
      <c r="K258" s="11" t="s">
        <v>1904</v>
      </c>
      <c r="L258" s="11" t="s">
        <v>1220</v>
      </c>
      <c r="M258" s="11" t="s">
        <v>2270</v>
      </c>
      <c r="N258" s="422" t="s">
        <v>3081</v>
      </c>
      <c r="O258" s="422" t="s">
        <v>3081</v>
      </c>
      <c r="P258" s="20" t="s">
        <v>776</v>
      </c>
    </row>
    <row r="259" spans="1:16" ht="12.75">
      <c r="A259" s="30">
        <v>112</v>
      </c>
      <c r="B259" s="69">
        <v>224</v>
      </c>
      <c r="C259" s="14" t="s">
        <v>2634</v>
      </c>
      <c r="D259" s="422"/>
      <c r="E259" s="422" t="s">
        <v>2910</v>
      </c>
      <c r="F259" s="11" t="s">
        <v>842</v>
      </c>
      <c r="G259" s="30" t="s">
        <v>3465</v>
      </c>
      <c r="H259" s="114">
        <v>2511</v>
      </c>
      <c r="I259" s="271">
        <v>35001</v>
      </c>
      <c r="J259" s="271" t="s">
        <v>2755</v>
      </c>
      <c r="K259" s="11" t="s">
        <v>2679</v>
      </c>
      <c r="L259" s="11" t="s">
        <v>1220</v>
      </c>
      <c r="M259" s="11" t="s">
        <v>2270</v>
      </c>
      <c r="N259" s="422" t="s">
        <v>3081</v>
      </c>
      <c r="O259" s="422" t="s">
        <v>3081</v>
      </c>
      <c r="P259" s="20" t="s">
        <v>776</v>
      </c>
    </row>
    <row r="260" spans="1:16" ht="24">
      <c r="A260" s="30">
        <v>113</v>
      </c>
      <c r="B260" s="69">
        <v>234</v>
      </c>
      <c r="C260" s="14" t="s">
        <v>2101</v>
      </c>
      <c r="D260" s="422"/>
      <c r="E260" s="422" t="s">
        <v>2910</v>
      </c>
      <c r="F260" s="11" t="s">
        <v>309</v>
      </c>
      <c r="G260" s="30" t="s">
        <v>3465</v>
      </c>
      <c r="H260" s="114">
        <v>758.4416</v>
      </c>
      <c r="I260" s="271">
        <v>35025</v>
      </c>
      <c r="J260" s="271" t="s">
        <v>2755</v>
      </c>
      <c r="K260" s="11" t="s">
        <v>2504</v>
      </c>
      <c r="L260" s="11" t="s">
        <v>1220</v>
      </c>
      <c r="M260" s="11" t="s">
        <v>769</v>
      </c>
      <c r="N260" s="422" t="s">
        <v>3081</v>
      </c>
      <c r="O260" s="422" t="s">
        <v>3081</v>
      </c>
      <c r="P260" s="20"/>
    </row>
    <row r="261" spans="1:16" ht="36">
      <c r="A261" s="30">
        <v>114</v>
      </c>
      <c r="B261" s="69">
        <v>236</v>
      </c>
      <c r="C261" s="14" t="s">
        <v>1309</v>
      </c>
      <c r="D261" s="422"/>
      <c r="E261" s="422" t="s">
        <v>2910</v>
      </c>
      <c r="F261" s="11" t="s">
        <v>2520</v>
      </c>
      <c r="G261" s="30" t="s">
        <v>3465</v>
      </c>
      <c r="H261" s="114">
        <v>2187</v>
      </c>
      <c r="I261" s="271">
        <v>35052</v>
      </c>
      <c r="J261" s="271" t="s">
        <v>2755</v>
      </c>
      <c r="K261" s="11" t="s">
        <v>1797</v>
      </c>
      <c r="L261" s="11" t="s">
        <v>1220</v>
      </c>
      <c r="M261" s="11" t="s">
        <v>2270</v>
      </c>
      <c r="N261" s="422" t="s">
        <v>3081</v>
      </c>
      <c r="O261" s="422" t="s">
        <v>3081</v>
      </c>
      <c r="P261" s="20" t="s">
        <v>776</v>
      </c>
    </row>
    <row r="262" spans="1:16" ht="24">
      <c r="A262" s="30">
        <v>115</v>
      </c>
      <c r="B262" s="69">
        <v>237</v>
      </c>
      <c r="C262" s="14" t="s">
        <v>1814</v>
      </c>
      <c r="D262" s="422"/>
      <c r="E262" s="422" t="s">
        <v>2910</v>
      </c>
      <c r="F262" s="11" t="s">
        <v>270</v>
      </c>
      <c r="G262" s="30" t="s">
        <v>3465</v>
      </c>
      <c r="H262" s="114">
        <v>1660.5</v>
      </c>
      <c r="I262" s="271">
        <v>35052</v>
      </c>
      <c r="J262" s="271" t="s">
        <v>2755</v>
      </c>
      <c r="K262" s="11" t="s">
        <v>1422</v>
      </c>
      <c r="L262" s="11" t="s">
        <v>1220</v>
      </c>
      <c r="M262" s="11" t="s">
        <v>2270</v>
      </c>
      <c r="N262" s="422" t="s">
        <v>3081</v>
      </c>
      <c r="O262" s="422" t="s">
        <v>3081</v>
      </c>
      <c r="P262" s="20" t="s">
        <v>776</v>
      </c>
    </row>
    <row r="263" spans="1:16" ht="12.75">
      <c r="A263" s="30">
        <v>116</v>
      </c>
      <c r="B263" s="69">
        <v>238</v>
      </c>
      <c r="C263" s="14" t="s">
        <v>1815</v>
      </c>
      <c r="D263" s="422"/>
      <c r="E263" s="422" t="s">
        <v>2910</v>
      </c>
      <c r="F263" s="11" t="s">
        <v>2040</v>
      </c>
      <c r="G263" s="30" t="s">
        <v>3465</v>
      </c>
      <c r="H263" s="114">
        <v>1701</v>
      </c>
      <c r="I263" s="271">
        <v>35052</v>
      </c>
      <c r="J263" s="271" t="s">
        <v>2755</v>
      </c>
      <c r="K263" s="11" t="s">
        <v>2041</v>
      </c>
      <c r="L263" s="11" t="s">
        <v>874</v>
      </c>
      <c r="M263" s="11" t="s">
        <v>2042</v>
      </c>
      <c r="N263" s="422" t="s">
        <v>3081</v>
      </c>
      <c r="O263" s="422" t="s">
        <v>3081</v>
      </c>
      <c r="P263" s="20"/>
    </row>
    <row r="264" spans="1:16" ht="36">
      <c r="A264" s="30">
        <v>117</v>
      </c>
      <c r="B264" s="69">
        <v>239</v>
      </c>
      <c r="C264" s="14" t="s">
        <v>1816</v>
      </c>
      <c r="D264" s="422"/>
      <c r="E264" s="422" t="s">
        <v>2910</v>
      </c>
      <c r="F264" s="11" t="s">
        <v>1581</v>
      </c>
      <c r="G264" s="30" t="s">
        <v>3465</v>
      </c>
      <c r="H264" s="114">
        <v>2522.6</v>
      </c>
      <c r="I264" s="271">
        <v>35076</v>
      </c>
      <c r="J264" s="271" t="s">
        <v>2755</v>
      </c>
      <c r="K264" s="11" t="s">
        <v>1904</v>
      </c>
      <c r="L264" s="11" t="s">
        <v>1220</v>
      </c>
      <c r="M264" s="11" t="s">
        <v>121</v>
      </c>
      <c r="N264" s="422" t="s">
        <v>3081</v>
      </c>
      <c r="O264" s="422" t="s">
        <v>3081</v>
      </c>
      <c r="P264" s="20" t="s">
        <v>776</v>
      </c>
    </row>
    <row r="265" spans="1:16" ht="36">
      <c r="A265" s="30">
        <v>118</v>
      </c>
      <c r="B265" s="69">
        <v>240</v>
      </c>
      <c r="C265" s="14" t="s">
        <v>1817</v>
      </c>
      <c r="D265" s="422"/>
      <c r="E265" s="422" t="s">
        <v>2910</v>
      </c>
      <c r="F265" s="11" t="s">
        <v>1581</v>
      </c>
      <c r="G265" s="30" t="s">
        <v>3465</v>
      </c>
      <c r="H265" s="114">
        <v>1620</v>
      </c>
      <c r="I265" s="271">
        <v>35076</v>
      </c>
      <c r="J265" s="271" t="s">
        <v>2755</v>
      </c>
      <c r="K265" s="11" t="s">
        <v>335</v>
      </c>
      <c r="L265" s="11" t="s">
        <v>874</v>
      </c>
      <c r="M265" s="11" t="s">
        <v>188</v>
      </c>
      <c r="N265" s="422" t="s">
        <v>3081</v>
      </c>
      <c r="O265" s="422" t="s">
        <v>3081</v>
      </c>
      <c r="P265" s="20"/>
    </row>
    <row r="266" spans="1:16" ht="24">
      <c r="A266" s="30">
        <v>119</v>
      </c>
      <c r="B266" s="69">
        <v>241</v>
      </c>
      <c r="C266" s="14" t="s">
        <v>1818</v>
      </c>
      <c r="D266" s="422"/>
      <c r="E266" s="422" t="s">
        <v>2910</v>
      </c>
      <c r="F266" s="11" t="s">
        <v>842</v>
      </c>
      <c r="G266" s="30" t="s">
        <v>3465</v>
      </c>
      <c r="H266" s="114">
        <v>1458</v>
      </c>
      <c r="I266" s="271">
        <v>35103</v>
      </c>
      <c r="J266" s="271" t="s">
        <v>2755</v>
      </c>
      <c r="K266" s="11" t="s">
        <v>438</v>
      </c>
      <c r="L266" s="11" t="s">
        <v>1220</v>
      </c>
      <c r="M266" s="11" t="s">
        <v>2270</v>
      </c>
      <c r="N266" s="422" t="s">
        <v>3081</v>
      </c>
      <c r="O266" s="422" t="s">
        <v>3081</v>
      </c>
      <c r="P266" s="20" t="s">
        <v>776</v>
      </c>
    </row>
    <row r="267" spans="1:16" ht="36">
      <c r="A267" s="30">
        <v>120</v>
      </c>
      <c r="B267" s="69">
        <v>242</v>
      </c>
      <c r="C267" s="14" t="s">
        <v>1825</v>
      </c>
      <c r="D267" s="422"/>
      <c r="E267" s="422" t="s">
        <v>2910</v>
      </c>
      <c r="F267" s="11" t="s">
        <v>1811</v>
      </c>
      <c r="G267" s="30" t="s">
        <v>3465</v>
      </c>
      <c r="H267" s="114">
        <v>598.5738</v>
      </c>
      <c r="I267" s="271">
        <v>35103</v>
      </c>
      <c r="J267" s="271" t="s">
        <v>2755</v>
      </c>
      <c r="K267" s="11" t="s">
        <v>1025</v>
      </c>
      <c r="L267" s="11" t="s">
        <v>1220</v>
      </c>
      <c r="M267" s="11" t="s">
        <v>2270</v>
      </c>
      <c r="N267" s="422" t="s">
        <v>3081</v>
      </c>
      <c r="O267" s="422" t="s">
        <v>3081</v>
      </c>
      <c r="P267" s="20" t="s">
        <v>776</v>
      </c>
    </row>
    <row r="268" spans="1:16" ht="24">
      <c r="A268" s="30">
        <v>121</v>
      </c>
      <c r="B268" s="69">
        <v>243</v>
      </c>
      <c r="C268" s="14" t="s">
        <v>2163</v>
      </c>
      <c r="D268" s="422"/>
      <c r="E268" s="422" t="s">
        <v>2910</v>
      </c>
      <c r="F268" s="11" t="s">
        <v>1026</v>
      </c>
      <c r="G268" s="30" t="s">
        <v>3465</v>
      </c>
      <c r="H268" s="114">
        <v>1296</v>
      </c>
      <c r="I268" s="271">
        <v>35145</v>
      </c>
      <c r="J268" s="271" t="s">
        <v>2755</v>
      </c>
      <c r="K268" s="11" t="s">
        <v>768</v>
      </c>
      <c r="L268" s="11" t="s">
        <v>1220</v>
      </c>
      <c r="M268" s="11" t="s">
        <v>2619</v>
      </c>
      <c r="N268" s="422" t="s">
        <v>3081</v>
      </c>
      <c r="O268" s="422" t="s">
        <v>3081</v>
      </c>
      <c r="P268" s="20" t="s">
        <v>1523</v>
      </c>
    </row>
    <row r="269" spans="1:16" ht="24">
      <c r="A269" s="30">
        <v>122</v>
      </c>
      <c r="B269" s="69">
        <v>244</v>
      </c>
      <c r="C269" s="14" t="s">
        <v>205</v>
      </c>
      <c r="D269" s="422"/>
      <c r="E269" s="422" t="s">
        <v>2910</v>
      </c>
      <c r="F269" s="11" t="s">
        <v>1027</v>
      </c>
      <c r="G269" s="30" t="s">
        <v>3465</v>
      </c>
      <c r="H269" s="114">
        <v>324</v>
      </c>
      <c r="I269" s="271">
        <v>35157</v>
      </c>
      <c r="J269" s="271" t="s">
        <v>2755</v>
      </c>
      <c r="K269" s="11" t="s">
        <v>380</v>
      </c>
      <c r="L269" s="11" t="s">
        <v>1220</v>
      </c>
      <c r="M269" s="11" t="s">
        <v>381</v>
      </c>
      <c r="N269" s="422" t="s">
        <v>3081</v>
      </c>
      <c r="O269" s="422" t="s">
        <v>3081</v>
      </c>
      <c r="P269" s="20" t="s">
        <v>1923</v>
      </c>
    </row>
    <row r="270" spans="1:16" ht="24">
      <c r="A270" s="30">
        <v>123</v>
      </c>
      <c r="B270" s="69">
        <v>245</v>
      </c>
      <c r="C270" s="14" t="s">
        <v>388</v>
      </c>
      <c r="D270" s="422"/>
      <c r="E270" s="422" t="s">
        <v>2910</v>
      </c>
      <c r="F270" s="11" t="s">
        <v>1935</v>
      </c>
      <c r="G270" s="30" t="s">
        <v>3465</v>
      </c>
      <c r="H270" s="114">
        <v>1458</v>
      </c>
      <c r="I270" s="271">
        <v>35163</v>
      </c>
      <c r="J270" s="271" t="s">
        <v>2755</v>
      </c>
      <c r="K270" s="11" t="s">
        <v>438</v>
      </c>
      <c r="L270" s="11" t="s">
        <v>1220</v>
      </c>
      <c r="M270" s="11" t="s">
        <v>2270</v>
      </c>
      <c r="N270" s="422" t="s">
        <v>3081</v>
      </c>
      <c r="O270" s="422" t="s">
        <v>3081</v>
      </c>
      <c r="P270" s="20"/>
    </row>
    <row r="271" spans="1:16" ht="24">
      <c r="A271" s="30">
        <v>124</v>
      </c>
      <c r="B271" s="69">
        <v>247</v>
      </c>
      <c r="C271" s="26" t="s">
        <v>1482</v>
      </c>
      <c r="D271" s="422"/>
      <c r="E271" s="422" t="s">
        <v>2910</v>
      </c>
      <c r="F271" s="11" t="s">
        <v>649</v>
      </c>
      <c r="G271" s="30" t="s">
        <v>3465</v>
      </c>
      <c r="H271" s="34">
        <v>146.5717</v>
      </c>
      <c r="I271" s="271">
        <v>35180</v>
      </c>
      <c r="J271" s="271" t="s">
        <v>2755</v>
      </c>
      <c r="K271" s="11" t="s">
        <v>2679</v>
      </c>
      <c r="L271" s="11" t="s">
        <v>1220</v>
      </c>
      <c r="M271" s="11" t="s">
        <v>1869</v>
      </c>
      <c r="N271" s="422" t="s">
        <v>3081</v>
      </c>
      <c r="O271" s="422" t="s">
        <v>3081</v>
      </c>
      <c r="P271" s="20" t="s">
        <v>956</v>
      </c>
    </row>
    <row r="272" spans="1:16" ht="12.75">
      <c r="A272" s="30">
        <v>125</v>
      </c>
      <c r="B272" s="69">
        <v>249</v>
      </c>
      <c r="C272" s="26" t="s">
        <v>1639</v>
      </c>
      <c r="D272" s="422"/>
      <c r="E272" s="422" t="s">
        <v>2910</v>
      </c>
      <c r="F272" s="11" t="s">
        <v>1100</v>
      </c>
      <c r="G272" s="30" t="s">
        <v>3465</v>
      </c>
      <c r="H272" s="34">
        <v>81</v>
      </c>
      <c r="I272" s="271">
        <v>35223</v>
      </c>
      <c r="J272" s="271" t="s">
        <v>2755</v>
      </c>
      <c r="K272" s="11" t="s">
        <v>2679</v>
      </c>
      <c r="L272" s="11" t="s">
        <v>1220</v>
      </c>
      <c r="M272" s="11" t="s">
        <v>2270</v>
      </c>
      <c r="N272" s="422" t="s">
        <v>3081</v>
      </c>
      <c r="O272" s="422" t="s">
        <v>3081</v>
      </c>
      <c r="P272" s="20" t="s">
        <v>2363</v>
      </c>
    </row>
    <row r="273" spans="1:16" ht="33.75">
      <c r="A273" s="30">
        <v>126</v>
      </c>
      <c r="B273" s="69">
        <v>252</v>
      </c>
      <c r="C273" s="26" t="s">
        <v>722</v>
      </c>
      <c r="D273" s="422"/>
      <c r="E273" s="422" t="s">
        <v>2910</v>
      </c>
      <c r="F273" s="11" t="s">
        <v>715</v>
      </c>
      <c r="G273" s="30" t="s">
        <v>3465</v>
      </c>
      <c r="H273" s="34">
        <v>324</v>
      </c>
      <c r="I273" s="271">
        <v>35227</v>
      </c>
      <c r="J273" s="271" t="s">
        <v>2755</v>
      </c>
      <c r="K273" s="11" t="s">
        <v>2679</v>
      </c>
      <c r="L273" s="11" t="s">
        <v>1220</v>
      </c>
      <c r="M273" s="11" t="s">
        <v>2270</v>
      </c>
      <c r="N273" s="422" t="s">
        <v>3081</v>
      </c>
      <c r="O273" s="422" t="s">
        <v>3081</v>
      </c>
      <c r="P273" s="20" t="s">
        <v>250</v>
      </c>
    </row>
    <row r="274" spans="1:16" ht="24">
      <c r="A274" s="30">
        <v>127</v>
      </c>
      <c r="B274" s="69">
        <v>254</v>
      </c>
      <c r="C274" s="14" t="s">
        <v>1978</v>
      </c>
      <c r="D274" s="422"/>
      <c r="E274" s="422" t="s">
        <v>2910</v>
      </c>
      <c r="F274" s="11" t="s">
        <v>208</v>
      </c>
      <c r="G274" s="30" t="s">
        <v>3465</v>
      </c>
      <c r="H274" s="114">
        <v>735</v>
      </c>
      <c r="I274" s="271">
        <v>35264</v>
      </c>
      <c r="J274" s="271" t="s">
        <v>2755</v>
      </c>
      <c r="K274" s="11" t="s">
        <v>2679</v>
      </c>
      <c r="L274" s="11" t="s">
        <v>1220</v>
      </c>
      <c r="M274" s="11" t="s">
        <v>1514</v>
      </c>
      <c r="N274" s="422" t="s">
        <v>3081</v>
      </c>
      <c r="O274" s="422" t="s">
        <v>3081</v>
      </c>
      <c r="P274" s="20"/>
    </row>
    <row r="275" spans="1:16" ht="24">
      <c r="A275" s="30">
        <v>128</v>
      </c>
      <c r="B275" s="69">
        <v>255</v>
      </c>
      <c r="C275" s="14" t="s">
        <v>803</v>
      </c>
      <c r="D275" s="422"/>
      <c r="E275" s="422" t="s">
        <v>2910</v>
      </c>
      <c r="F275" s="11" t="s">
        <v>566</v>
      </c>
      <c r="G275" s="30" t="s">
        <v>3465</v>
      </c>
      <c r="H275" s="114">
        <v>8100</v>
      </c>
      <c r="I275" s="271">
        <v>35278</v>
      </c>
      <c r="J275" s="271" t="s">
        <v>2755</v>
      </c>
      <c r="K275" s="11" t="s">
        <v>2234</v>
      </c>
      <c r="L275" s="11" t="s">
        <v>1220</v>
      </c>
      <c r="M275" s="11" t="s">
        <v>2270</v>
      </c>
      <c r="N275" s="422" t="s">
        <v>3081</v>
      </c>
      <c r="O275" s="422" t="s">
        <v>3081</v>
      </c>
      <c r="P275" s="20"/>
    </row>
    <row r="276" spans="1:16" ht="24">
      <c r="A276" s="30">
        <v>129</v>
      </c>
      <c r="B276" s="69">
        <v>257</v>
      </c>
      <c r="C276" s="14" t="s">
        <v>2145</v>
      </c>
      <c r="D276" s="422"/>
      <c r="E276" s="422" t="s">
        <v>2910</v>
      </c>
      <c r="F276" s="11" t="s">
        <v>770</v>
      </c>
      <c r="G276" s="30" t="s">
        <v>3465</v>
      </c>
      <c r="H276" s="114">
        <v>7088</v>
      </c>
      <c r="I276" s="271">
        <v>35285</v>
      </c>
      <c r="J276" s="271" t="s">
        <v>2852</v>
      </c>
      <c r="K276" s="11" t="s">
        <v>1704</v>
      </c>
      <c r="L276" s="11" t="s">
        <v>1220</v>
      </c>
      <c r="M276" s="11" t="s">
        <v>1403</v>
      </c>
      <c r="N276" s="422" t="s">
        <v>3081</v>
      </c>
      <c r="O276" s="422" t="s">
        <v>3081</v>
      </c>
      <c r="P276" s="20" t="s">
        <v>776</v>
      </c>
    </row>
    <row r="277" spans="1:16" ht="24">
      <c r="A277" s="30">
        <v>130</v>
      </c>
      <c r="B277" s="69">
        <v>258</v>
      </c>
      <c r="C277" s="14" t="s">
        <v>73</v>
      </c>
      <c r="D277" s="422"/>
      <c r="E277" s="422" t="s">
        <v>2910</v>
      </c>
      <c r="F277" s="11" t="s">
        <v>376</v>
      </c>
      <c r="G277" s="30" t="s">
        <v>3465</v>
      </c>
      <c r="H277" s="114">
        <v>1296.29</v>
      </c>
      <c r="I277" s="271">
        <v>35285</v>
      </c>
      <c r="J277" s="271" t="s">
        <v>2755</v>
      </c>
      <c r="K277" s="11" t="s">
        <v>1526</v>
      </c>
      <c r="L277" s="11" t="s">
        <v>1220</v>
      </c>
      <c r="M277" s="11" t="s">
        <v>1403</v>
      </c>
      <c r="N277" s="422" t="s">
        <v>3081</v>
      </c>
      <c r="O277" s="422" t="s">
        <v>3081</v>
      </c>
      <c r="P277" s="20" t="s">
        <v>776</v>
      </c>
    </row>
    <row r="278" spans="1:16" ht="45">
      <c r="A278" s="30">
        <v>131</v>
      </c>
      <c r="B278" s="69">
        <v>259</v>
      </c>
      <c r="C278" s="26" t="s">
        <v>2632</v>
      </c>
      <c r="D278" s="422"/>
      <c r="E278" s="422" t="s">
        <v>2910</v>
      </c>
      <c r="F278" s="11" t="s">
        <v>1654</v>
      </c>
      <c r="G278" s="30" t="s">
        <v>3465</v>
      </c>
      <c r="H278" s="34">
        <v>2774</v>
      </c>
      <c r="I278" s="271">
        <v>35300</v>
      </c>
      <c r="J278" s="271" t="s">
        <v>2755</v>
      </c>
      <c r="K278" s="11"/>
      <c r="L278" s="11" t="s">
        <v>874</v>
      </c>
      <c r="M278" s="11" t="s">
        <v>2494</v>
      </c>
      <c r="N278" s="422" t="s">
        <v>3081</v>
      </c>
      <c r="O278" s="422" t="s">
        <v>3081</v>
      </c>
      <c r="P278" s="20" t="s">
        <v>2384</v>
      </c>
    </row>
    <row r="279" spans="1:16" ht="12.75">
      <c r="A279" s="30">
        <v>132</v>
      </c>
      <c r="B279" s="69">
        <v>260</v>
      </c>
      <c r="C279" s="14" t="s">
        <v>74</v>
      </c>
      <c r="D279" s="422"/>
      <c r="E279" s="422" t="s">
        <v>2910</v>
      </c>
      <c r="F279" s="11" t="s">
        <v>746</v>
      </c>
      <c r="G279" s="30" t="s">
        <v>3465</v>
      </c>
      <c r="H279" s="114">
        <v>756</v>
      </c>
      <c r="I279" s="271">
        <v>35319</v>
      </c>
      <c r="J279" s="271" t="s">
        <v>2755</v>
      </c>
      <c r="K279" s="11" t="s">
        <v>1415</v>
      </c>
      <c r="L279" s="11" t="s">
        <v>79</v>
      </c>
      <c r="M279" s="11" t="s">
        <v>986</v>
      </c>
      <c r="N279" s="422" t="s">
        <v>3081</v>
      </c>
      <c r="O279" s="422" t="s">
        <v>3081</v>
      </c>
      <c r="P279" s="20" t="s">
        <v>2363</v>
      </c>
    </row>
    <row r="280" spans="1:16" ht="36">
      <c r="A280" s="30">
        <v>133</v>
      </c>
      <c r="B280" s="69">
        <v>261</v>
      </c>
      <c r="C280" s="14" t="s">
        <v>366</v>
      </c>
      <c r="D280" s="422"/>
      <c r="E280" s="422" t="s">
        <v>2910</v>
      </c>
      <c r="F280" s="11" t="s">
        <v>317</v>
      </c>
      <c r="G280" s="30" t="s">
        <v>3465</v>
      </c>
      <c r="H280" s="114">
        <v>405</v>
      </c>
      <c r="I280" s="271">
        <v>35319</v>
      </c>
      <c r="J280" s="271" t="s">
        <v>2755</v>
      </c>
      <c r="K280" s="11" t="s">
        <v>451</v>
      </c>
      <c r="L280" s="11" t="s">
        <v>79</v>
      </c>
      <c r="M280" s="11" t="s">
        <v>182</v>
      </c>
      <c r="N280" s="422" t="s">
        <v>3081</v>
      </c>
      <c r="O280" s="422" t="s">
        <v>3081</v>
      </c>
      <c r="P280" s="20" t="s">
        <v>2363</v>
      </c>
    </row>
    <row r="281" spans="1:16" ht="24">
      <c r="A281" s="30">
        <v>134</v>
      </c>
      <c r="B281" s="69">
        <v>263</v>
      </c>
      <c r="C281" s="14" t="s">
        <v>1382</v>
      </c>
      <c r="D281" s="422"/>
      <c r="E281" s="422" t="s">
        <v>2910</v>
      </c>
      <c r="F281" s="11" t="s">
        <v>209</v>
      </c>
      <c r="G281" s="30" t="s">
        <v>3465</v>
      </c>
      <c r="H281" s="114">
        <v>8100</v>
      </c>
      <c r="I281" s="271">
        <v>35333</v>
      </c>
      <c r="J281" s="271" t="s">
        <v>2755</v>
      </c>
      <c r="K281" s="11" t="s">
        <v>1845</v>
      </c>
      <c r="L281" s="11" t="s">
        <v>1220</v>
      </c>
      <c r="M281" s="11" t="s">
        <v>2270</v>
      </c>
      <c r="N281" s="422" t="s">
        <v>3081</v>
      </c>
      <c r="O281" s="422" t="s">
        <v>3081</v>
      </c>
      <c r="P281" s="20" t="s">
        <v>776</v>
      </c>
    </row>
    <row r="282" spans="1:16" ht="24">
      <c r="A282" s="30">
        <v>135</v>
      </c>
      <c r="B282" s="69">
        <v>264</v>
      </c>
      <c r="C282" s="14" t="s">
        <v>1383</v>
      </c>
      <c r="D282" s="422"/>
      <c r="E282" s="422" t="s">
        <v>2910</v>
      </c>
      <c r="F282" s="11" t="s">
        <v>1124</v>
      </c>
      <c r="G282" s="30" t="s">
        <v>3465</v>
      </c>
      <c r="H282" s="114">
        <v>8100</v>
      </c>
      <c r="I282" s="271">
        <v>35333</v>
      </c>
      <c r="J282" s="271" t="s">
        <v>2755</v>
      </c>
      <c r="K282" s="11" t="s">
        <v>942</v>
      </c>
      <c r="L282" s="11" t="s">
        <v>1220</v>
      </c>
      <c r="M282" s="11" t="s">
        <v>2270</v>
      </c>
      <c r="N282" s="422" t="s">
        <v>3081</v>
      </c>
      <c r="O282" s="422" t="s">
        <v>3081</v>
      </c>
      <c r="P282" s="20" t="s">
        <v>776</v>
      </c>
    </row>
    <row r="283" spans="1:16" ht="12.75">
      <c r="A283" s="30">
        <v>136</v>
      </c>
      <c r="B283" s="69">
        <v>266</v>
      </c>
      <c r="C283" s="14" t="s">
        <v>1384</v>
      </c>
      <c r="D283" s="422"/>
      <c r="E283" s="422" t="s">
        <v>2910</v>
      </c>
      <c r="F283" s="11" t="s">
        <v>1681</v>
      </c>
      <c r="G283" s="30" t="s">
        <v>3465</v>
      </c>
      <c r="H283" s="114">
        <v>1539</v>
      </c>
      <c r="I283" s="271">
        <v>35354</v>
      </c>
      <c r="J283" s="271" t="s">
        <v>2755</v>
      </c>
      <c r="K283" s="11" t="s">
        <v>1252</v>
      </c>
      <c r="L283" s="11" t="s">
        <v>1252</v>
      </c>
      <c r="M283" s="11" t="s">
        <v>2270</v>
      </c>
      <c r="N283" s="422" t="s">
        <v>3081</v>
      </c>
      <c r="O283" s="422" t="s">
        <v>3081</v>
      </c>
      <c r="P283" s="20" t="s">
        <v>2363</v>
      </c>
    </row>
    <row r="284" spans="1:16" ht="24">
      <c r="A284" s="30">
        <v>137</v>
      </c>
      <c r="B284" s="69">
        <v>268</v>
      </c>
      <c r="C284" s="14" t="s">
        <v>2038</v>
      </c>
      <c r="D284" s="422"/>
      <c r="E284" s="422" t="s">
        <v>2910</v>
      </c>
      <c r="F284" s="11" t="s">
        <v>1208</v>
      </c>
      <c r="G284" s="30" t="s">
        <v>3465</v>
      </c>
      <c r="H284" s="114">
        <v>1514.9053</v>
      </c>
      <c r="I284" s="271">
        <v>35388</v>
      </c>
      <c r="J284" s="271" t="s">
        <v>2755</v>
      </c>
      <c r="K284" s="11" t="s">
        <v>960</v>
      </c>
      <c r="L284" s="11" t="s">
        <v>1220</v>
      </c>
      <c r="M284" s="11" t="s">
        <v>2619</v>
      </c>
      <c r="N284" s="422" t="s">
        <v>3081</v>
      </c>
      <c r="O284" s="422" t="s">
        <v>3081</v>
      </c>
      <c r="P284" s="20" t="s">
        <v>776</v>
      </c>
    </row>
    <row r="285" spans="1:16" ht="48">
      <c r="A285" s="30">
        <v>138</v>
      </c>
      <c r="B285" s="69">
        <v>269</v>
      </c>
      <c r="C285" s="26" t="s">
        <v>1655</v>
      </c>
      <c r="D285" s="422"/>
      <c r="E285" s="422" t="s">
        <v>2910</v>
      </c>
      <c r="F285" s="11" t="s">
        <v>2396</v>
      </c>
      <c r="G285" s="30" t="s">
        <v>3465</v>
      </c>
      <c r="H285" s="34">
        <v>810</v>
      </c>
      <c r="I285" s="271">
        <v>35391</v>
      </c>
      <c r="J285" s="271" t="s">
        <v>2755</v>
      </c>
      <c r="K285" s="11" t="s">
        <v>963</v>
      </c>
      <c r="L285" s="11" t="s">
        <v>1252</v>
      </c>
      <c r="M285" s="11" t="s">
        <v>2424</v>
      </c>
      <c r="N285" s="422" t="s">
        <v>3081</v>
      </c>
      <c r="O285" s="422" t="s">
        <v>3081</v>
      </c>
      <c r="P285" s="20" t="s">
        <v>845</v>
      </c>
    </row>
    <row r="286" spans="1:16" ht="22.5">
      <c r="A286" s="30">
        <v>139</v>
      </c>
      <c r="B286" s="69">
        <v>271</v>
      </c>
      <c r="C286" s="26" t="s">
        <v>1448</v>
      </c>
      <c r="D286" s="422"/>
      <c r="E286" s="422" t="s">
        <v>2910</v>
      </c>
      <c r="F286" s="11" t="s">
        <v>414</v>
      </c>
      <c r="G286" s="30" t="s">
        <v>3465</v>
      </c>
      <c r="H286" s="34">
        <v>486</v>
      </c>
      <c r="I286" s="271">
        <v>35443</v>
      </c>
      <c r="J286" s="271" t="s">
        <v>2755</v>
      </c>
      <c r="K286" s="11" t="s">
        <v>1460</v>
      </c>
      <c r="L286" s="11" t="s">
        <v>1220</v>
      </c>
      <c r="M286" s="11" t="s">
        <v>2270</v>
      </c>
      <c r="N286" s="422" t="s">
        <v>3081</v>
      </c>
      <c r="O286" s="422" t="s">
        <v>3081</v>
      </c>
      <c r="P286" s="20" t="s">
        <v>2048</v>
      </c>
    </row>
    <row r="287" spans="1:16" ht="12.75">
      <c r="A287" s="30">
        <v>140</v>
      </c>
      <c r="B287" s="69">
        <v>273</v>
      </c>
      <c r="C287" s="14" t="s">
        <v>534</v>
      </c>
      <c r="D287" s="422"/>
      <c r="E287" s="422" t="s">
        <v>2910</v>
      </c>
      <c r="F287" s="11" t="s">
        <v>1559</v>
      </c>
      <c r="G287" s="30" t="s">
        <v>3465</v>
      </c>
      <c r="H287" s="114">
        <v>162</v>
      </c>
      <c r="I287" s="271">
        <v>35471</v>
      </c>
      <c r="J287" s="271" t="s">
        <v>2755</v>
      </c>
      <c r="K287" s="11" t="s">
        <v>768</v>
      </c>
      <c r="L287" s="11" t="s">
        <v>1220</v>
      </c>
      <c r="M287" s="11" t="s">
        <v>2270</v>
      </c>
      <c r="N287" s="422" t="s">
        <v>3081</v>
      </c>
      <c r="O287" s="422" t="s">
        <v>3081</v>
      </c>
      <c r="P287" s="20" t="s">
        <v>1923</v>
      </c>
    </row>
    <row r="288" spans="1:16" ht="12.75">
      <c r="A288" s="30">
        <v>141</v>
      </c>
      <c r="B288" s="69">
        <v>275</v>
      </c>
      <c r="C288" s="14" t="s">
        <v>2627</v>
      </c>
      <c r="D288" s="422"/>
      <c r="E288" s="422" t="s">
        <v>2910</v>
      </c>
      <c r="F288" s="11" t="s">
        <v>1795</v>
      </c>
      <c r="G288" s="30" t="s">
        <v>3465</v>
      </c>
      <c r="H288" s="34">
        <v>810</v>
      </c>
      <c r="I288" s="271">
        <v>35475</v>
      </c>
      <c r="J288" s="271" t="s">
        <v>2755</v>
      </c>
      <c r="K288" s="11" t="s">
        <v>935</v>
      </c>
      <c r="L288" s="11" t="s">
        <v>874</v>
      </c>
      <c r="M288" s="11" t="s">
        <v>872</v>
      </c>
      <c r="N288" s="422" t="s">
        <v>3081</v>
      </c>
      <c r="O288" s="422" t="s">
        <v>3081</v>
      </c>
      <c r="P288" s="20" t="s">
        <v>1097</v>
      </c>
    </row>
    <row r="289" spans="1:16" ht="12.75">
      <c r="A289" s="30">
        <v>142</v>
      </c>
      <c r="B289" s="69">
        <v>276</v>
      </c>
      <c r="C289" s="14" t="s">
        <v>2182</v>
      </c>
      <c r="D289" s="422"/>
      <c r="E289" s="422" t="s">
        <v>2910</v>
      </c>
      <c r="F289" s="11" t="s">
        <v>139</v>
      </c>
      <c r="G289" s="30" t="s">
        <v>3465</v>
      </c>
      <c r="H289" s="114">
        <v>162</v>
      </c>
      <c r="I289" s="271">
        <v>35487</v>
      </c>
      <c r="J289" s="271" t="s">
        <v>2755</v>
      </c>
      <c r="K289" s="11" t="s">
        <v>1904</v>
      </c>
      <c r="L289" s="11" t="s">
        <v>1220</v>
      </c>
      <c r="M289" s="11" t="s">
        <v>986</v>
      </c>
      <c r="N289" s="422"/>
      <c r="O289" s="422" t="s">
        <v>3081</v>
      </c>
      <c r="P289" s="20" t="s">
        <v>1923</v>
      </c>
    </row>
    <row r="290" spans="1:16" ht="36">
      <c r="A290" s="30">
        <v>143</v>
      </c>
      <c r="B290" s="69">
        <v>277</v>
      </c>
      <c r="C290" s="14" t="s">
        <v>119</v>
      </c>
      <c r="D290" s="422"/>
      <c r="E290" s="422" t="s">
        <v>2910</v>
      </c>
      <c r="F290" s="11" t="s">
        <v>1219</v>
      </c>
      <c r="G290" s="30" t="s">
        <v>3465</v>
      </c>
      <c r="H290" s="114">
        <v>324</v>
      </c>
      <c r="I290" s="271">
        <v>35488</v>
      </c>
      <c r="J290" s="271" t="s">
        <v>2755</v>
      </c>
      <c r="K290" s="11" t="s">
        <v>1526</v>
      </c>
      <c r="L290" s="11" t="s">
        <v>1220</v>
      </c>
      <c r="M290" s="11" t="s">
        <v>1703</v>
      </c>
      <c r="N290" s="422" t="s">
        <v>3081</v>
      </c>
      <c r="O290" s="422" t="s">
        <v>3081</v>
      </c>
      <c r="P290" s="20" t="s">
        <v>2363</v>
      </c>
    </row>
    <row r="291" spans="1:16" ht="24">
      <c r="A291" s="30">
        <v>144</v>
      </c>
      <c r="B291" s="69">
        <v>279</v>
      </c>
      <c r="C291" s="26" t="s">
        <v>1979</v>
      </c>
      <c r="D291" s="422"/>
      <c r="E291" s="422" t="s">
        <v>2910</v>
      </c>
      <c r="F291" s="11" t="s">
        <v>299</v>
      </c>
      <c r="G291" s="30" t="s">
        <v>3465</v>
      </c>
      <c r="H291" s="34">
        <v>1215</v>
      </c>
      <c r="I291" s="271">
        <v>35492</v>
      </c>
      <c r="J291" s="271" t="s">
        <v>2755</v>
      </c>
      <c r="K291" s="11" t="s">
        <v>46</v>
      </c>
      <c r="L291" s="11" t="s">
        <v>1220</v>
      </c>
      <c r="M291" s="11" t="s">
        <v>961</v>
      </c>
      <c r="N291" s="422" t="s">
        <v>3081</v>
      </c>
      <c r="O291" s="422" t="s">
        <v>3081</v>
      </c>
      <c r="P291" s="20" t="s">
        <v>2363</v>
      </c>
    </row>
    <row r="292" spans="1:16" ht="33.75">
      <c r="A292" s="30">
        <v>145</v>
      </c>
      <c r="B292" s="69">
        <v>280</v>
      </c>
      <c r="C292" s="26" t="s">
        <v>585</v>
      </c>
      <c r="D292" s="422"/>
      <c r="E292" s="422" t="s">
        <v>2910</v>
      </c>
      <c r="F292" s="11" t="s">
        <v>1132</v>
      </c>
      <c r="G292" s="30" t="s">
        <v>3465</v>
      </c>
      <c r="H292" s="34">
        <v>810</v>
      </c>
      <c r="I292" s="271">
        <v>35495</v>
      </c>
      <c r="J292" s="271" t="s">
        <v>2755</v>
      </c>
      <c r="K292" s="11" t="s">
        <v>1527</v>
      </c>
      <c r="L292" s="11" t="s">
        <v>1220</v>
      </c>
      <c r="M292" s="11" t="s">
        <v>2270</v>
      </c>
      <c r="N292" s="422" t="s">
        <v>3081</v>
      </c>
      <c r="O292" s="422" t="s">
        <v>3081</v>
      </c>
      <c r="P292" s="20" t="s">
        <v>1472</v>
      </c>
    </row>
    <row r="293" spans="1:16" ht="24">
      <c r="A293" s="30">
        <v>146</v>
      </c>
      <c r="B293" s="69">
        <v>285</v>
      </c>
      <c r="C293" s="14" t="s">
        <v>120</v>
      </c>
      <c r="D293" s="422"/>
      <c r="E293" s="422" t="s">
        <v>2910</v>
      </c>
      <c r="F293" s="11" t="s">
        <v>2378</v>
      </c>
      <c r="G293" s="30" t="s">
        <v>3465</v>
      </c>
      <c r="H293" s="114">
        <v>7452</v>
      </c>
      <c r="I293" s="271">
        <v>35503</v>
      </c>
      <c r="J293" s="271" t="s">
        <v>2755</v>
      </c>
      <c r="K293" s="11" t="s">
        <v>847</v>
      </c>
      <c r="L293" s="11" t="s">
        <v>1220</v>
      </c>
      <c r="M293" s="11" t="s">
        <v>2619</v>
      </c>
      <c r="N293" s="422" t="s">
        <v>3081</v>
      </c>
      <c r="O293" s="422" t="s">
        <v>3081</v>
      </c>
      <c r="P293" s="20" t="s">
        <v>776</v>
      </c>
    </row>
    <row r="294" spans="1:16" ht="24">
      <c r="A294" s="30">
        <v>147</v>
      </c>
      <c r="B294" s="69">
        <v>286</v>
      </c>
      <c r="C294" s="26" t="s">
        <v>82</v>
      </c>
      <c r="D294" s="422"/>
      <c r="E294" s="422" t="s">
        <v>2910</v>
      </c>
      <c r="F294" s="11" t="s">
        <v>1434</v>
      </c>
      <c r="G294" s="30" t="s">
        <v>3465</v>
      </c>
      <c r="H294" s="34">
        <v>3159</v>
      </c>
      <c r="I294" s="271">
        <v>35507</v>
      </c>
      <c r="J294" s="271" t="s">
        <v>2755</v>
      </c>
      <c r="K294" s="11" t="s">
        <v>2344</v>
      </c>
      <c r="L294" s="11" t="s">
        <v>1220</v>
      </c>
      <c r="M294" s="11" t="s">
        <v>214</v>
      </c>
      <c r="N294" s="422" t="s">
        <v>3081</v>
      </c>
      <c r="O294" s="422" t="s">
        <v>3081</v>
      </c>
      <c r="P294" s="20" t="s">
        <v>401</v>
      </c>
    </row>
    <row r="295" spans="1:16" ht="12.75">
      <c r="A295" s="30">
        <v>148</v>
      </c>
      <c r="B295" s="69">
        <v>288</v>
      </c>
      <c r="C295" s="14" t="s">
        <v>987</v>
      </c>
      <c r="D295" s="422"/>
      <c r="E295" s="422" t="s">
        <v>2910</v>
      </c>
      <c r="F295" s="11" t="s">
        <v>2378</v>
      </c>
      <c r="G295" s="30" t="s">
        <v>3465</v>
      </c>
      <c r="H295" s="114">
        <v>4050</v>
      </c>
      <c r="I295" s="271">
        <v>35515</v>
      </c>
      <c r="J295" s="271" t="s">
        <v>2755</v>
      </c>
      <c r="K295" s="11" t="s">
        <v>848</v>
      </c>
      <c r="L295" s="11" t="s">
        <v>79</v>
      </c>
      <c r="M295" s="11" t="s">
        <v>986</v>
      </c>
      <c r="N295" s="422" t="s">
        <v>3081</v>
      </c>
      <c r="O295" s="422" t="s">
        <v>3081</v>
      </c>
      <c r="P295" s="20" t="s">
        <v>776</v>
      </c>
    </row>
    <row r="296" spans="1:16" ht="24">
      <c r="A296" s="30">
        <v>149</v>
      </c>
      <c r="B296" s="69">
        <v>289</v>
      </c>
      <c r="C296" s="14" t="s">
        <v>2051</v>
      </c>
      <c r="D296" s="422"/>
      <c r="E296" s="422" t="s">
        <v>2910</v>
      </c>
      <c r="F296" s="11" t="s">
        <v>464</v>
      </c>
      <c r="G296" s="30" t="s">
        <v>3465</v>
      </c>
      <c r="H296" s="34">
        <v>4050</v>
      </c>
      <c r="I296" s="271">
        <v>35523</v>
      </c>
      <c r="J296" s="271" t="s">
        <v>2755</v>
      </c>
      <c r="K296" s="11" t="s">
        <v>1206</v>
      </c>
      <c r="L296" s="11" t="s">
        <v>1220</v>
      </c>
      <c r="M296" s="11" t="s">
        <v>1972</v>
      </c>
      <c r="N296" s="422" t="s">
        <v>3081</v>
      </c>
      <c r="O296" s="422" t="s">
        <v>3081</v>
      </c>
      <c r="P296" s="20" t="s">
        <v>2467</v>
      </c>
    </row>
    <row r="297" spans="1:16" ht="56.25">
      <c r="A297" s="30">
        <v>150</v>
      </c>
      <c r="B297" s="69">
        <v>290</v>
      </c>
      <c r="C297" s="14" t="s">
        <v>1225</v>
      </c>
      <c r="D297" s="422"/>
      <c r="E297" s="422" t="s">
        <v>2910</v>
      </c>
      <c r="F297" s="11" t="s">
        <v>612</v>
      </c>
      <c r="G297" s="30" t="s">
        <v>3465</v>
      </c>
      <c r="H297" s="34">
        <v>1620</v>
      </c>
      <c r="I297" s="271">
        <v>35528</v>
      </c>
      <c r="J297" s="271" t="s">
        <v>2755</v>
      </c>
      <c r="K297" s="11" t="s">
        <v>1133</v>
      </c>
      <c r="L297" s="11" t="s">
        <v>1220</v>
      </c>
      <c r="M297" s="11" t="s">
        <v>2270</v>
      </c>
      <c r="N297" s="422" t="s">
        <v>3081</v>
      </c>
      <c r="O297" s="422" t="s">
        <v>3081</v>
      </c>
      <c r="P297" s="20" t="s">
        <v>109</v>
      </c>
    </row>
    <row r="298" spans="1:16" ht="33.75">
      <c r="A298" s="30">
        <v>151</v>
      </c>
      <c r="B298" s="69">
        <v>291</v>
      </c>
      <c r="C298" s="26" t="s">
        <v>2529</v>
      </c>
      <c r="D298" s="422"/>
      <c r="E298" s="422" t="s">
        <v>2910</v>
      </c>
      <c r="F298" s="11" t="s">
        <v>733</v>
      </c>
      <c r="G298" s="30" t="s">
        <v>3465</v>
      </c>
      <c r="H298" s="34">
        <v>4860</v>
      </c>
      <c r="I298" s="271">
        <v>35537</v>
      </c>
      <c r="J298" s="271" t="s">
        <v>2755</v>
      </c>
      <c r="K298" s="11" t="s">
        <v>1995</v>
      </c>
      <c r="L298" s="11" t="s">
        <v>79</v>
      </c>
      <c r="M298" s="11" t="s">
        <v>1996</v>
      </c>
      <c r="N298" s="422" t="s">
        <v>3081</v>
      </c>
      <c r="O298" s="422" t="s">
        <v>3081</v>
      </c>
      <c r="P298" s="20" t="s">
        <v>84</v>
      </c>
    </row>
    <row r="299" spans="1:16" ht="33.75">
      <c r="A299" s="30">
        <v>152</v>
      </c>
      <c r="B299" s="69">
        <v>292</v>
      </c>
      <c r="C299" s="26" t="s">
        <v>92</v>
      </c>
      <c r="D299" s="422"/>
      <c r="E299" s="422" t="s">
        <v>2910</v>
      </c>
      <c r="F299" s="11" t="s">
        <v>1958</v>
      </c>
      <c r="G299" s="30" t="s">
        <v>3465</v>
      </c>
      <c r="H299" s="114">
        <v>405</v>
      </c>
      <c r="I299" s="271">
        <v>35544</v>
      </c>
      <c r="J299" s="271" t="s">
        <v>2755</v>
      </c>
      <c r="K299" s="11" t="s">
        <v>2265</v>
      </c>
      <c r="L299" s="11" t="s">
        <v>1220</v>
      </c>
      <c r="M299" s="11" t="s">
        <v>2270</v>
      </c>
      <c r="N299" s="422" t="s">
        <v>3081</v>
      </c>
      <c r="O299" s="422" t="s">
        <v>3081</v>
      </c>
      <c r="P299" s="20" t="s">
        <v>163</v>
      </c>
    </row>
    <row r="300" spans="1:16" ht="12.75">
      <c r="A300" s="30">
        <v>153</v>
      </c>
      <c r="B300" s="69">
        <v>293</v>
      </c>
      <c r="C300" s="26" t="s">
        <v>2420</v>
      </c>
      <c r="D300" s="422"/>
      <c r="E300" s="422" t="s">
        <v>2910</v>
      </c>
      <c r="F300" s="11" t="s">
        <v>272</v>
      </c>
      <c r="G300" s="30" t="s">
        <v>3465</v>
      </c>
      <c r="H300" s="34">
        <v>486</v>
      </c>
      <c r="I300" s="271">
        <v>35556</v>
      </c>
      <c r="J300" s="271" t="s">
        <v>2755</v>
      </c>
      <c r="K300" s="11" t="s">
        <v>46</v>
      </c>
      <c r="L300" s="11" t="s">
        <v>1220</v>
      </c>
      <c r="M300" s="11" t="s">
        <v>2270</v>
      </c>
      <c r="N300" s="422" t="s">
        <v>3081</v>
      </c>
      <c r="O300" s="422" t="s">
        <v>3081</v>
      </c>
      <c r="P300" s="20"/>
    </row>
    <row r="301" spans="1:16" ht="24">
      <c r="A301" s="30">
        <v>154</v>
      </c>
      <c r="B301" s="69">
        <v>294</v>
      </c>
      <c r="C301" s="26" t="s">
        <v>2646</v>
      </c>
      <c r="D301" s="422"/>
      <c r="E301" s="422" t="s">
        <v>2910</v>
      </c>
      <c r="F301" s="11" t="s">
        <v>1437</v>
      </c>
      <c r="G301" s="30" t="s">
        <v>3465</v>
      </c>
      <c r="H301" s="34">
        <v>11259</v>
      </c>
      <c r="I301" s="271">
        <v>35601</v>
      </c>
      <c r="J301" s="271" t="s">
        <v>2755</v>
      </c>
      <c r="K301" s="11" t="s">
        <v>1689</v>
      </c>
      <c r="L301" s="11" t="s">
        <v>1220</v>
      </c>
      <c r="M301" s="11" t="s">
        <v>2270</v>
      </c>
      <c r="N301" s="422" t="s">
        <v>3081</v>
      </c>
      <c r="O301" s="422" t="s">
        <v>3081</v>
      </c>
      <c r="P301" s="20"/>
    </row>
    <row r="302" spans="1:16" ht="36">
      <c r="A302" s="30">
        <v>155</v>
      </c>
      <c r="B302" s="69">
        <v>295</v>
      </c>
      <c r="C302" s="14" t="s">
        <v>2463</v>
      </c>
      <c r="D302" s="422"/>
      <c r="E302" s="422" t="s">
        <v>2910</v>
      </c>
      <c r="F302" s="11" t="s">
        <v>1026</v>
      </c>
      <c r="G302" s="30" t="s">
        <v>3465</v>
      </c>
      <c r="H302" s="114">
        <v>1620</v>
      </c>
      <c r="I302" s="271">
        <v>35601</v>
      </c>
      <c r="J302" s="271" t="s">
        <v>2755</v>
      </c>
      <c r="K302" s="11" t="s">
        <v>1359</v>
      </c>
      <c r="L302" s="11" t="s">
        <v>1220</v>
      </c>
      <c r="M302" s="11" t="s">
        <v>9</v>
      </c>
      <c r="N302" s="422" t="s">
        <v>3081</v>
      </c>
      <c r="O302" s="422" t="s">
        <v>3081</v>
      </c>
      <c r="P302" s="20" t="s">
        <v>776</v>
      </c>
    </row>
    <row r="303" spans="1:16" ht="24">
      <c r="A303" s="30">
        <v>156</v>
      </c>
      <c r="B303" s="69">
        <v>296</v>
      </c>
      <c r="C303" s="26" t="s">
        <v>2087</v>
      </c>
      <c r="D303" s="422"/>
      <c r="E303" s="422" t="s">
        <v>2910</v>
      </c>
      <c r="F303" s="11" t="s">
        <v>1437</v>
      </c>
      <c r="G303" s="30" t="s">
        <v>3465</v>
      </c>
      <c r="H303" s="34">
        <v>14256</v>
      </c>
      <c r="I303" s="271">
        <v>35601</v>
      </c>
      <c r="J303" s="271" t="s">
        <v>2755</v>
      </c>
      <c r="K303" s="11" t="s">
        <v>2116</v>
      </c>
      <c r="L303" s="11" t="s">
        <v>1220</v>
      </c>
      <c r="M303" s="11" t="s">
        <v>214</v>
      </c>
      <c r="N303" s="422" t="s">
        <v>3081</v>
      </c>
      <c r="O303" s="422" t="s">
        <v>3081</v>
      </c>
      <c r="P303" s="20" t="s">
        <v>1860</v>
      </c>
    </row>
    <row r="304" spans="1:16" ht="12.75">
      <c r="A304" s="30">
        <v>157</v>
      </c>
      <c r="B304" s="69">
        <v>297</v>
      </c>
      <c r="C304" s="14" t="s">
        <v>2252</v>
      </c>
      <c r="D304" s="422"/>
      <c r="E304" s="422" t="s">
        <v>2910</v>
      </c>
      <c r="F304" s="11" t="s">
        <v>1122</v>
      </c>
      <c r="G304" s="30" t="s">
        <v>3465</v>
      </c>
      <c r="H304" s="114">
        <v>2673</v>
      </c>
      <c r="I304" s="271">
        <v>35559</v>
      </c>
      <c r="J304" s="271" t="s">
        <v>2755</v>
      </c>
      <c r="K304" s="11" t="s">
        <v>1644</v>
      </c>
      <c r="L304" s="11" t="s">
        <v>1220</v>
      </c>
      <c r="M304" s="11" t="s">
        <v>2270</v>
      </c>
      <c r="N304" s="422" t="s">
        <v>3081</v>
      </c>
      <c r="O304" s="422" t="s">
        <v>3081</v>
      </c>
      <c r="P304" s="20" t="s">
        <v>776</v>
      </c>
    </row>
    <row r="305" spans="1:16" ht="12.75">
      <c r="A305" s="30">
        <v>158</v>
      </c>
      <c r="B305" s="69">
        <v>298</v>
      </c>
      <c r="C305" s="14" t="s">
        <v>2253</v>
      </c>
      <c r="D305" s="422"/>
      <c r="E305" s="422" t="s">
        <v>2910</v>
      </c>
      <c r="F305" s="11" t="s">
        <v>1124</v>
      </c>
      <c r="G305" s="30" t="s">
        <v>3465</v>
      </c>
      <c r="H305" s="114">
        <v>1053</v>
      </c>
      <c r="I305" s="271">
        <v>35559</v>
      </c>
      <c r="J305" s="271" t="s">
        <v>2755</v>
      </c>
      <c r="K305" s="11" t="s">
        <v>960</v>
      </c>
      <c r="L305" s="11" t="s">
        <v>1220</v>
      </c>
      <c r="M305" s="11" t="s">
        <v>2270</v>
      </c>
      <c r="N305" s="422" t="s">
        <v>3081</v>
      </c>
      <c r="O305" s="422" t="s">
        <v>3081</v>
      </c>
      <c r="P305" s="20" t="s">
        <v>776</v>
      </c>
    </row>
    <row r="306" spans="1:16" ht="24">
      <c r="A306" s="30">
        <v>159</v>
      </c>
      <c r="B306" s="69">
        <v>300</v>
      </c>
      <c r="C306" s="14" t="s">
        <v>2254</v>
      </c>
      <c r="D306" s="422"/>
      <c r="E306" s="422" t="s">
        <v>2910</v>
      </c>
      <c r="F306" s="11" t="s">
        <v>1625</v>
      </c>
      <c r="G306" s="30" t="s">
        <v>3465</v>
      </c>
      <c r="H306" s="114">
        <v>648</v>
      </c>
      <c r="I306" s="271">
        <v>35601</v>
      </c>
      <c r="J306" s="271" t="s">
        <v>2755</v>
      </c>
      <c r="K306" s="11" t="s">
        <v>936</v>
      </c>
      <c r="L306" s="11" t="s">
        <v>79</v>
      </c>
      <c r="M306" s="11" t="s">
        <v>1550</v>
      </c>
      <c r="N306" s="422" t="s">
        <v>3081</v>
      </c>
      <c r="O306" s="422" t="s">
        <v>3081</v>
      </c>
      <c r="P306" s="20" t="s">
        <v>176</v>
      </c>
    </row>
    <row r="307" spans="1:16" ht="33.75">
      <c r="A307" s="30">
        <v>160</v>
      </c>
      <c r="B307" s="69">
        <v>302</v>
      </c>
      <c r="C307" s="26" t="s">
        <v>83</v>
      </c>
      <c r="D307" s="422"/>
      <c r="E307" s="422" t="s">
        <v>2910</v>
      </c>
      <c r="F307" s="11" t="s">
        <v>2073</v>
      </c>
      <c r="G307" s="30" t="s">
        <v>3465</v>
      </c>
      <c r="H307" s="34">
        <v>1764</v>
      </c>
      <c r="I307" s="271">
        <v>35625</v>
      </c>
      <c r="J307" s="271" t="s">
        <v>2755</v>
      </c>
      <c r="K307" s="11" t="s">
        <v>1334</v>
      </c>
      <c r="L307" s="11" t="s">
        <v>874</v>
      </c>
      <c r="M307" s="11" t="s">
        <v>2619</v>
      </c>
      <c r="N307" s="422" t="s">
        <v>3081</v>
      </c>
      <c r="O307" s="422" t="s">
        <v>3081</v>
      </c>
      <c r="P307" s="20" t="s">
        <v>1861</v>
      </c>
    </row>
    <row r="308" spans="1:16" ht="24">
      <c r="A308" s="30">
        <v>161</v>
      </c>
      <c r="B308" s="69">
        <v>303</v>
      </c>
      <c r="C308" s="14" t="s">
        <v>2128</v>
      </c>
      <c r="D308" s="422"/>
      <c r="E308" s="422" t="s">
        <v>2910</v>
      </c>
      <c r="F308" s="11" t="s">
        <v>2466</v>
      </c>
      <c r="G308" s="30" t="s">
        <v>3465</v>
      </c>
      <c r="H308" s="114">
        <v>405</v>
      </c>
      <c r="I308" s="271">
        <v>35625</v>
      </c>
      <c r="J308" s="271" t="s">
        <v>2755</v>
      </c>
      <c r="K308" s="11" t="s">
        <v>1334</v>
      </c>
      <c r="L308" s="11" t="s">
        <v>874</v>
      </c>
      <c r="M308" s="11" t="s">
        <v>2619</v>
      </c>
      <c r="N308" s="422" t="s">
        <v>3081</v>
      </c>
      <c r="O308" s="422" t="s">
        <v>3081</v>
      </c>
      <c r="P308" s="20" t="s">
        <v>176</v>
      </c>
    </row>
    <row r="309" spans="1:16" ht="22.5">
      <c r="A309" s="30">
        <v>162</v>
      </c>
      <c r="B309" s="69">
        <v>304</v>
      </c>
      <c r="C309" s="14" t="s">
        <v>2257</v>
      </c>
      <c r="D309" s="422"/>
      <c r="E309" s="422" t="s">
        <v>2910</v>
      </c>
      <c r="F309" s="11" t="s">
        <v>2043</v>
      </c>
      <c r="G309" s="30" t="s">
        <v>3465</v>
      </c>
      <c r="H309" s="114">
        <v>486</v>
      </c>
      <c r="I309" s="271">
        <v>35626</v>
      </c>
      <c r="J309" s="271" t="s">
        <v>2755</v>
      </c>
      <c r="K309" s="11" t="s">
        <v>977</v>
      </c>
      <c r="L309" s="11" t="s">
        <v>874</v>
      </c>
      <c r="M309" s="11" t="s">
        <v>872</v>
      </c>
      <c r="N309" s="422" t="s">
        <v>3081</v>
      </c>
      <c r="O309" s="422" t="s">
        <v>3081</v>
      </c>
      <c r="P309" s="20" t="s">
        <v>445</v>
      </c>
    </row>
    <row r="310" spans="1:16" ht="24">
      <c r="A310" s="30">
        <v>163</v>
      </c>
      <c r="B310" s="69">
        <v>306</v>
      </c>
      <c r="C310" s="26" t="s">
        <v>1846</v>
      </c>
      <c r="D310" s="422"/>
      <c r="E310" s="422" t="s">
        <v>2910</v>
      </c>
      <c r="F310" s="11" t="s">
        <v>479</v>
      </c>
      <c r="G310" s="30" t="s">
        <v>3465</v>
      </c>
      <c r="H310" s="34">
        <v>84.1588</v>
      </c>
      <c r="I310" s="271">
        <v>35655</v>
      </c>
      <c r="J310" s="271" t="s">
        <v>2755</v>
      </c>
      <c r="K310" s="11" t="s">
        <v>2395</v>
      </c>
      <c r="L310" s="11" t="s">
        <v>1220</v>
      </c>
      <c r="M310" s="11" t="s">
        <v>2652</v>
      </c>
      <c r="N310" s="422" t="s">
        <v>3081</v>
      </c>
      <c r="O310" s="422" t="s">
        <v>3081</v>
      </c>
      <c r="P310" s="20" t="s">
        <v>88</v>
      </c>
    </row>
    <row r="311" spans="1:16" ht="24">
      <c r="A311" s="30">
        <v>164</v>
      </c>
      <c r="B311" s="69">
        <v>307</v>
      </c>
      <c r="C311" s="14" t="s">
        <v>964</v>
      </c>
      <c r="D311" s="422"/>
      <c r="E311" s="422" t="s">
        <v>2910</v>
      </c>
      <c r="F311" s="11" t="s">
        <v>2040</v>
      </c>
      <c r="G311" s="30" t="s">
        <v>3465</v>
      </c>
      <c r="H311" s="114">
        <v>61.0571</v>
      </c>
      <c r="I311" s="271">
        <v>35655</v>
      </c>
      <c r="J311" s="271" t="s">
        <v>2755</v>
      </c>
      <c r="K311" s="11" t="s">
        <v>2041</v>
      </c>
      <c r="L311" s="11" t="s">
        <v>874</v>
      </c>
      <c r="M311" s="11" t="s">
        <v>304</v>
      </c>
      <c r="N311" s="422" t="s">
        <v>3081</v>
      </c>
      <c r="O311" s="422" t="s">
        <v>3081</v>
      </c>
      <c r="P311" s="20" t="s">
        <v>965</v>
      </c>
    </row>
    <row r="312" spans="1:16" ht="24">
      <c r="A312" s="30">
        <v>165</v>
      </c>
      <c r="B312" s="69">
        <v>308</v>
      </c>
      <c r="C312" s="26" t="s">
        <v>678</v>
      </c>
      <c r="D312" s="422"/>
      <c r="E312" s="422" t="s">
        <v>2910</v>
      </c>
      <c r="F312" s="11" t="s">
        <v>2282</v>
      </c>
      <c r="G312" s="30" t="s">
        <v>3465</v>
      </c>
      <c r="H312" s="34">
        <v>711</v>
      </c>
      <c r="I312" s="271">
        <v>35660</v>
      </c>
      <c r="J312" s="271" t="s">
        <v>2755</v>
      </c>
      <c r="K312" s="11" t="s">
        <v>1334</v>
      </c>
      <c r="L312" s="11" t="s">
        <v>874</v>
      </c>
      <c r="M312" s="11" t="s">
        <v>1216</v>
      </c>
      <c r="N312" s="422" t="s">
        <v>3081</v>
      </c>
      <c r="O312" s="422" t="s">
        <v>3081</v>
      </c>
      <c r="P312" s="20" t="s">
        <v>966</v>
      </c>
    </row>
    <row r="313" spans="1:16" ht="12.75">
      <c r="A313" s="30">
        <v>166</v>
      </c>
      <c r="B313" s="69">
        <v>310</v>
      </c>
      <c r="C313" s="26" t="s">
        <v>2052</v>
      </c>
      <c r="D313" s="422"/>
      <c r="E313" s="422" t="s">
        <v>2910</v>
      </c>
      <c r="F313" s="11" t="s">
        <v>1980</v>
      </c>
      <c r="G313" s="30" t="s">
        <v>3465</v>
      </c>
      <c r="H313" s="34">
        <v>31.2195</v>
      </c>
      <c r="I313" s="271">
        <v>35668</v>
      </c>
      <c r="J313" s="271" t="s">
        <v>2755</v>
      </c>
      <c r="K313" s="11" t="s">
        <v>380</v>
      </c>
      <c r="L313" s="11" t="s">
        <v>1220</v>
      </c>
      <c r="M313" s="11" t="s">
        <v>2176</v>
      </c>
      <c r="N313" s="422" t="s">
        <v>3081</v>
      </c>
      <c r="O313" s="422" t="s">
        <v>3081</v>
      </c>
      <c r="P313" s="20" t="s">
        <v>2467</v>
      </c>
    </row>
    <row r="314" spans="1:16" ht="12.75">
      <c r="A314" s="30">
        <v>167</v>
      </c>
      <c r="B314" s="69">
        <v>311</v>
      </c>
      <c r="C314" s="14" t="s">
        <v>979</v>
      </c>
      <c r="D314" s="422"/>
      <c r="E314" s="422" t="s">
        <v>2910</v>
      </c>
      <c r="F314" s="11" t="s">
        <v>1607</v>
      </c>
      <c r="G314" s="30" t="s">
        <v>3465</v>
      </c>
      <c r="H314" s="114">
        <v>2430</v>
      </c>
      <c r="I314" s="271">
        <v>35677</v>
      </c>
      <c r="J314" s="271" t="s">
        <v>2755</v>
      </c>
      <c r="K314" s="11" t="s">
        <v>1334</v>
      </c>
      <c r="L314" s="11" t="s">
        <v>874</v>
      </c>
      <c r="M314" s="11" t="s">
        <v>2013</v>
      </c>
      <c r="N314" s="422" t="s">
        <v>3081</v>
      </c>
      <c r="O314" s="422" t="s">
        <v>3081</v>
      </c>
      <c r="P314" s="20" t="s">
        <v>776</v>
      </c>
    </row>
    <row r="315" spans="1:16" ht="24">
      <c r="A315" s="30">
        <v>168</v>
      </c>
      <c r="B315" s="69">
        <v>313</v>
      </c>
      <c r="C315" s="14" t="s">
        <v>2448</v>
      </c>
      <c r="D315" s="422"/>
      <c r="E315" s="422" t="s">
        <v>2910</v>
      </c>
      <c r="F315" s="11" t="s">
        <v>921</v>
      </c>
      <c r="G315" s="30" t="s">
        <v>3465</v>
      </c>
      <c r="H315" s="114">
        <v>4293</v>
      </c>
      <c r="I315" s="271">
        <v>35678</v>
      </c>
      <c r="J315" s="271" t="s">
        <v>2755</v>
      </c>
      <c r="K315" s="11" t="s">
        <v>57</v>
      </c>
      <c r="L315" s="11" t="s">
        <v>874</v>
      </c>
      <c r="M315" s="11" t="s">
        <v>716</v>
      </c>
      <c r="N315" s="422" t="s">
        <v>3081</v>
      </c>
      <c r="O315" s="422" t="s">
        <v>3081</v>
      </c>
      <c r="P315" s="20" t="s">
        <v>776</v>
      </c>
    </row>
    <row r="316" spans="1:16" ht="33.75">
      <c r="A316" s="30">
        <v>169</v>
      </c>
      <c r="B316" s="69">
        <v>314</v>
      </c>
      <c r="C316" s="26" t="s">
        <v>1272</v>
      </c>
      <c r="D316" s="422"/>
      <c r="E316" s="422" t="s">
        <v>2910</v>
      </c>
      <c r="F316" s="11" t="s">
        <v>927</v>
      </c>
      <c r="G316" s="30" t="s">
        <v>3465</v>
      </c>
      <c r="H316" s="34">
        <v>300.2282</v>
      </c>
      <c r="I316" s="271">
        <v>35681</v>
      </c>
      <c r="J316" s="271" t="s">
        <v>2755</v>
      </c>
      <c r="K316" s="11" t="s">
        <v>1359</v>
      </c>
      <c r="L316" s="11" t="s">
        <v>1220</v>
      </c>
      <c r="M316" s="11" t="s">
        <v>2585</v>
      </c>
      <c r="N316" s="422" t="s">
        <v>3081</v>
      </c>
      <c r="O316" s="422" t="s">
        <v>3081</v>
      </c>
      <c r="P316" s="20" t="s">
        <v>1540</v>
      </c>
    </row>
    <row r="317" spans="1:16" ht="24">
      <c r="A317" s="30">
        <v>170</v>
      </c>
      <c r="B317" s="69">
        <v>315</v>
      </c>
      <c r="C317" s="14" t="s">
        <v>1985</v>
      </c>
      <c r="D317" s="422"/>
      <c r="E317" s="422" t="s">
        <v>2910</v>
      </c>
      <c r="F317" s="11" t="s">
        <v>90</v>
      </c>
      <c r="G317" s="30" t="s">
        <v>3465</v>
      </c>
      <c r="H317" s="34">
        <v>81</v>
      </c>
      <c r="I317" s="271">
        <v>35684</v>
      </c>
      <c r="J317" s="271" t="s">
        <v>2755</v>
      </c>
      <c r="K317" s="11" t="s">
        <v>650</v>
      </c>
      <c r="L317" s="11" t="s">
        <v>1220</v>
      </c>
      <c r="M317" s="11" t="s">
        <v>2193</v>
      </c>
      <c r="N317" s="422" t="s">
        <v>3081</v>
      </c>
      <c r="O317" s="422" t="s">
        <v>3081</v>
      </c>
      <c r="P317" s="20" t="s">
        <v>2467</v>
      </c>
    </row>
    <row r="318" spans="1:16" ht="24">
      <c r="A318" s="30">
        <v>171</v>
      </c>
      <c r="B318" s="69">
        <v>316</v>
      </c>
      <c r="C318" s="14" t="s">
        <v>741</v>
      </c>
      <c r="D318" s="422"/>
      <c r="E318" s="422" t="s">
        <v>2910</v>
      </c>
      <c r="F318" s="11" t="s">
        <v>90</v>
      </c>
      <c r="G318" s="30" t="s">
        <v>3465</v>
      </c>
      <c r="H318" s="118">
        <v>81</v>
      </c>
      <c r="I318" s="271">
        <v>35684</v>
      </c>
      <c r="J318" s="271" t="s">
        <v>2755</v>
      </c>
      <c r="K318" s="11" t="s">
        <v>380</v>
      </c>
      <c r="L318" s="11" t="s">
        <v>1220</v>
      </c>
      <c r="M318" s="11" t="s">
        <v>2193</v>
      </c>
      <c r="N318" s="422" t="s">
        <v>3081</v>
      </c>
      <c r="O318" s="422" t="s">
        <v>3081</v>
      </c>
      <c r="P318" s="20"/>
    </row>
    <row r="319" spans="1:16" ht="24">
      <c r="A319" s="30">
        <v>172</v>
      </c>
      <c r="B319" s="69">
        <v>317</v>
      </c>
      <c r="C319" s="26" t="s">
        <v>2079</v>
      </c>
      <c r="D319" s="422"/>
      <c r="E319" s="422" t="s">
        <v>2910</v>
      </c>
      <c r="F319" s="11" t="s">
        <v>90</v>
      </c>
      <c r="G319" s="30" t="s">
        <v>3465</v>
      </c>
      <c r="H319" s="34">
        <v>81</v>
      </c>
      <c r="I319" s="271">
        <v>35684</v>
      </c>
      <c r="J319" s="271" t="s">
        <v>2755</v>
      </c>
      <c r="K319" s="11" t="s">
        <v>2679</v>
      </c>
      <c r="L319" s="11" t="s">
        <v>1220</v>
      </c>
      <c r="M319" s="11" t="s">
        <v>2193</v>
      </c>
      <c r="N319" s="422" t="s">
        <v>3081</v>
      </c>
      <c r="O319" s="422" t="s">
        <v>3081</v>
      </c>
      <c r="P319" s="20" t="s">
        <v>2470</v>
      </c>
    </row>
    <row r="320" spans="1:16" ht="12.75">
      <c r="A320" s="30">
        <v>173</v>
      </c>
      <c r="B320" s="69">
        <v>318</v>
      </c>
      <c r="C320" s="14" t="s">
        <v>1410</v>
      </c>
      <c r="D320" s="422"/>
      <c r="E320" s="422" t="s">
        <v>2910</v>
      </c>
      <c r="F320" s="11" t="s">
        <v>118</v>
      </c>
      <c r="G320" s="30" t="s">
        <v>3465</v>
      </c>
      <c r="H320" s="114">
        <v>421.1741</v>
      </c>
      <c r="I320" s="271">
        <v>35684</v>
      </c>
      <c r="J320" s="271" t="s">
        <v>2755</v>
      </c>
      <c r="K320" s="11" t="s">
        <v>2372</v>
      </c>
      <c r="L320" s="11" t="s">
        <v>874</v>
      </c>
      <c r="M320" s="11" t="s">
        <v>817</v>
      </c>
      <c r="N320" s="422" t="s">
        <v>3081</v>
      </c>
      <c r="O320" s="422" t="s">
        <v>3081</v>
      </c>
      <c r="P320" s="20" t="s">
        <v>776</v>
      </c>
    </row>
    <row r="321" spans="1:16" ht="45">
      <c r="A321" s="30">
        <v>174</v>
      </c>
      <c r="B321" s="69">
        <v>319</v>
      </c>
      <c r="C321" s="26" t="s">
        <v>1926</v>
      </c>
      <c r="D321" s="422"/>
      <c r="E321" s="422" t="s">
        <v>2910</v>
      </c>
      <c r="F321" s="11" t="s">
        <v>567</v>
      </c>
      <c r="G321" s="30" t="s">
        <v>3465</v>
      </c>
      <c r="H321" s="34">
        <v>810</v>
      </c>
      <c r="I321" s="271">
        <v>35685</v>
      </c>
      <c r="J321" s="271" t="s">
        <v>2755</v>
      </c>
      <c r="K321" s="11" t="s">
        <v>78</v>
      </c>
      <c r="L321" s="11" t="s">
        <v>79</v>
      </c>
      <c r="M321" s="11" t="s">
        <v>986</v>
      </c>
      <c r="N321" s="422" t="s">
        <v>3081</v>
      </c>
      <c r="O321" s="422" t="s">
        <v>3081</v>
      </c>
      <c r="P321" s="20" t="s">
        <v>827</v>
      </c>
    </row>
    <row r="322" spans="1:16" ht="36">
      <c r="A322" s="30">
        <v>175</v>
      </c>
      <c r="B322" s="69">
        <v>320</v>
      </c>
      <c r="C322" s="26" t="s">
        <v>2000</v>
      </c>
      <c r="D322" s="422"/>
      <c r="E322" s="422" t="s">
        <v>2910</v>
      </c>
      <c r="F322" s="11" t="s">
        <v>8</v>
      </c>
      <c r="G322" s="30" t="s">
        <v>3465</v>
      </c>
      <c r="H322" s="34">
        <v>644.81</v>
      </c>
      <c r="I322" s="271">
        <v>35685</v>
      </c>
      <c r="J322" s="271" t="s">
        <v>2852</v>
      </c>
      <c r="K322" s="11" t="s">
        <v>1999</v>
      </c>
      <c r="L322" s="11" t="s">
        <v>1220</v>
      </c>
      <c r="M322" s="11" t="s">
        <v>304</v>
      </c>
      <c r="N322" s="422" t="s">
        <v>3081</v>
      </c>
      <c r="O322" s="422" t="s">
        <v>3081</v>
      </c>
      <c r="P322" s="20" t="s">
        <v>1541</v>
      </c>
    </row>
    <row r="323" spans="1:16" ht="12.75">
      <c r="A323" s="30">
        <v>176</v>
      </c>
      <c r="B323" s="69">
        <v>321</v>
      </c>
      <c r="C323" s="26" t="s">
        <v>1006</v>
      </c>
      <c r="D323" s="422"/>
      <c r="E323" s="422" t="s">
        <v>2910</v>
      </c>
      <c r="F323" s="11" t="s">
        <v>567</v>
      </c>
      <c r="G323" s="30" t="s">
        <v>3465</v>
      </c>
      <c r="H323" s="34">
        <v>324</v>
      </c>
      <c r="I323" s="271">
        <v>35685</v>
      </c>
      <c r="J323" s="271" t="s">
        <v>2755</v>
      </c>
      <c r="K323" s="11" t="s">
        <v>494</v>
      </c>
      <c r="L323" s="11" t="s">
        <v>79</v>
      </c>
      <c r="M323" s="11" t="s">
        <v>986</v>
      </c>
      <c r="N323" s="422" t="s">
        <v>3081</v>
      </c>
      <c r="O323" s="422" t="s">
        <v>3081</v>
      </c>
      <c r="P323" s="20"/>
    </row>
    <row r="324" spans="1:16" ht="45">
      <c r="A324" s="30">
        <v>177</v>
      </c>
      <c r="B324" s="69">
        <v>325</v>
      </c>
      <c r="C324" s="26" t="s">
        <v>2588</v>
      </c>
      <c r="D324" s="422"/>
      <c r="E324" s="422" t="s">
        <v>2910</v>
      </c>
      <c r="F324" s="11" t="s">
        <v>2631</v>
      </c>
      <c r="G324" s="30" t="s">
        <v>3465</v>
      </c>
      <c r="H324" s="34">
        <v>1260.8017</v>
      </c>
      <c r="I324" s="271">
        <v>35688</v>
      </c>
      <c r="J324" s="271" t="s">
        <v>2755</v>
      </c>
      <c r="K324" s="11" t="s">
        <v>1359</v>
      </c>
      <c r="L324" s="11" t="s">
        <v>1220</v>
      </c>
      <c r="M324" s="11" t="s">
        <v>2270</v>
      </c>
      <c r="N324" s="422" t="s">
        <v>3081</v>
      </c>
      <c r="O324" s="422" t="s">
        <v>3081</v>
      </c>
      <c r="P324" s="20" t="s">
        <v>1066</v>
      </c>
    </row>
    <row r="325" spans="1:16" ht="24">
      <c r="A325" s="30">
        <v>178</v>
      </c>
      <c r="B325" s="69">
        <v>326</v>
      </c>
      <c r="C325" s="14" t="s">
        <v>2250</v>
      </c>
      <c r="D325" s="422"/>
      <c r="E325" s="422" t="s">
        <v>2910</v>
      </c>
      <c r="F325" s="11" t="s">
        <v>712</v>
      </c>
      <c r="G325" s="30" t="s">
        <v>3465</v>
      </c>
      <c r="H325" s="114">
        <v>8064</v>
      </c>
      <c r="I325" s="271">
        <v>35688</v>
      </c>
      <c r="J325" s="271" t="s">
        <v>2755</v>
      </c>
      <c r="K325" s="11" t="s">
        <v>2320</v>
      </c>
      <c r="L325" s="11" t="s">
        <v>874</v>
      </c>
      <c r="M325" s="11" t="s">
        <v>164</v>
      </c>
      <c r="N325" s="422" t="s">
        <v>3081</v>
      </c>
      <c r="O325" s="422" t="s">
        <v>3081</v>
      </c>
      <c r="P325" s="20" t="s">
        <v>776</v>
      </c>
    </row>
    <row r="326" spans="1:16" ht="24">
      <c r="A326" s="30">
        <v>179</v>
      </c>
      <c r="B326" s="69">
        <v>327</v>
      </c>
      <c r="C326" s="26" t="s">
        <v>1317</v>
      </c>
      <c r="D326" s="422"/>
      <c r="E326" s="422" t="s">
        <v>2910</v>
      </c>
      <c r="F326" s="11" t="s">
        <v>1316</v>
      </c>
      <c r="G326" s="30" t="s">
        <v>3465</v>
      </c>
      <c r="H326" s="34">
        <v>4544</v>
      </c>
      <c r="I326" s="271">
        <v>35688</v>
      </c>
      <c r="J326" s="271" t="s">
        <v>2755</v>
      </c>
      <c r="K326" s="11"/>
      <c r="L326" s="11" t="s">
        <v>874</v>
      </c>
      <c r="M326" s="11" t="s">
        <v>164</v>
      </c>
      <c r="N326" s="422" t="s">
        <v>3081</v>
      </c>
      <c r="O326" s="422" t="s">
        <v>3081</v>
      </c>
      <c r="P326" s="20" t="s">
        <v>776</v>
      </c>
    </row>
    <row r="327" spans="1:16" ht="12.75">
      <c r="A327" s="30">
        <v>180</v>
      </c>
      <c r="B327" s="69">
        <v>329</v>
      </c>
      <c r="C327" s="14" t="s">
        <v>568</v>
      </c>
      <c r="D327" s="422"/>
      <c r="E327" s="422" t="s">
        <v>2910</v>
      </c>
      <c r="F327" s="11" t="s">
        <v>1009</v>
      </c>
      <c r="G327" s="30" t="s">
        <v>3465</v>
      </c>
      <c r="H327" s="114">
        <v>64</v>
      </c>
      <c r="I327" s="271">
        <v>35688</v>
      </c>
      <c r="J327" s="271" t="s">
        <v>2755</v>
      </c>
      <c r="K327" s="11" t="s">
        <v>2679</v>
      </c>
      <c r="L327" s="11" t="s">
        <v>1220</v>
      </c>
      <c r="M327" s="11" t="s">
        <v>2270</v>
      </c>
      <c r="N327" s="422" t="s">
        <v>3081</v>
      </c>
      <c r="O327" s="422" t="s">
        <v>3081</v>
      </c>
      <c r="P327" s="20"/>
    </row>
    <row r="328" spans="1:16" ht="12.75">
      <c r="A328" s="30">
        <v>181</v>
      </c>
      <c r="B328" s="69">
        <v>331</v>
      </c>
      <c r="C328" s="14" t="s">
        <v>1038</v>
      </c>
      <c r="D328" s="422"/>
      <c r="E328" s="422" t="s">
        <v>2910</v>
      </c>
      <c r="F328" s="11" t="s">
        <v>40</v>
      </c>
      <c r="G328" s="30" t="s">
        <v>3465</v>
      </c>
      <c r="H328" s="114">
        <v>7776</v>
      </c>
      <c r="I328" s="271">
        <v>35688</v>
      </c>
      <c r="J328" s="271" t="s">
        <v>2755</v>
      </c>
      <c r="K328" s="11" t="s">
        <v>2041</v>
      </c>
      <c r="L328" s="11" t="s">
        <v>874</v>
      </c>
      <c r="M328" s="11" t="s">
        <v>391</v>
      </c>
      <c r="N328" s="422" t="s">
        <v>3081</v>
      </c>
      <c r="O328" s="422" t="s">
        <v>3081</v>
      </c>
      <c r="P328" s="20"/>
    </row>
    <row r="329" spans="1:16" ht="24">
      <c r="A329" s="30">
        <v>182</v>
      </c>
      <c r="B329" s="69">
        <v>332</v>
      </c>
      <c r="C329" s="26" t="s">
        <v>2506</v>
      </c>
      <c r="D329" s="422"/>
      <c r="E329" s="422" t="s">
        <v>2910</v>
      </c>
      <c r="F329" s="11" t="s">
        <v>2631</v>
      </c>
      <c r="G329" s="30" t="s">
        <v>3465</v>
      </c>
      <c r="H329" s="34">
        <v>3240</v>
      </c>
      <c r="I329" s="271">
        <v>35688</v>
      </c>
      <c r="J329" s="271" t="s">
        <v>2755</v>
      </c>
      <c r="K329" s="11" t="s">
        <v>330</v>
      </c>
      <c r="L329" s="11" t="s">
        <v>1220</v>
      </c>
      <c r="M329" s="11" t="s">
        <v>1971</v>
      </c>
      <c r="N329" s="422" t="s">
        <v>3081</v>
      </c>
      <c r="O329" s="422" t="s">
        <v>3081</v>
      </c>
      <c r="P329" s="20" t="s">
        <v>2542</v>
      </c>
    </row>
    <row r="330" spans="1:16" ht="12.75">
      <c r="A330" s="30">
        <v>183</v>
      </c>
      <c r="B330" s="69">
        <v>334</v>
      </c>
      <c r="C330" s="14" t="s">
        <v>1571</v>
      </c>
      <c r="D330" s="422"/>
      <c r="E330" s="422" t="s">
        <v>2910</v>
      </c>
      <c r="F330" s="11" t="s">
        <v>296</v>
      </c>
      <c r="G330" s="30" t="s">
        <v>3465</v>
      </c>
      <c r="H330" s="114">
        <v>4536</v>
      </c>
      <c r="I330" s="271">
        <v>35688</v>
      </c>
      <c r="J330" s="271" t="s">
        <v>2755</v>
      </c>
      <c r="K330" s="11" t="s">
        <v>1502</v>
      </c>
      <c r="L330" s="11" t="s">
        <v>79</v>
      </c>
      <c r="M330" s="11" t="s">
        <v>817</v>
      </c>
      <c r="N330" s="422" t="s">
        <v>3081</v>
      </c>
      <c r="O330" s="422" t="s">
        <v>3081</v>
      </c>
      <c r="P330" s="20" t="s">
        <v>176</v>
      </c>
    </row>
    <row r="331" spans="1:16" ht="24">
      <c r="A331" s="30">
        <v>184</v>
      </c>
      <c r="B331" s="69">
        <v>335</v>
      </c>
      <c r="C331" s="14" t="s">
        <v>2411</v>
      </c>
      <c r="D331" s="422"/>
      <c r="E331" s="422" t="s">
        <v>2910</v>
      </c>
      <c r="F331" s="11" t="s">
        <v>2531</v>
      </c>
      <c r="G331" s="30" t="s">
        <v>3465</v>
      </c>
      <c r="H331" s="114">
        <v>648</v>
      </c>
      <c r="I331" s="271">
        <v>35688</v>
      </c>
      <c r="J331" s="271" t="s">
        <v>2755</v>
      </c>
      <c r="K331" s="11" t="s">
        <v>46</v>
      </c>
      <c r="L331" s="11" t="s">
        <v>1220</v>
      </c>
      <c r="M331" s="11" t="s">
        <v>1012</v>
      </c>
      <c r="N331" s="422" t="s">
        <v>3081</v>
      </c>
      <c r="O331" s="422" t="s">
        <v>3081</v>
      </c>
      <c r="P331" s="20" t="s">
        <v>776</v>
      </c>
    </row>
    <row r="332" spans="1:16" ht="24">
      <c r="A332" s="30">
        <v>185</v>
      </c>
      <c r="B332" s="69">
        <v>338</v>
      </c>
      <c r="C332" s="14" t="s">
        <v>128</v>
      </c>
      <c r="D332" s="422"/>
      <c r="E332" s="422" t="s">
        <v>2910</v>
      </c>
      <c r="F332" s="11" t="s">
        <v>145</v>
      </c>
      <c r="G332" s="30" t="s">
        <v>3465</v>
      </c>
      <c r="H332" s="34">
        <v>26</v>
      </c>
      <c r="I332" s="271">
        <v>35688</v>
      </c>
      <c r="J332" s="271" t="s">
        <v>2755</v>
      </c>
      <c r="K332" s="11" t="s">
        <v>1724</v>
      </c>
      <c r="L332" s="11" t="s">
        <v>1220</v>
      </c>
      <c r="M332" s="11" t="s">
        <v>146</v>
      </c>
      <c r="N332" s="422" t="s">
        <v>3081</v>
      </c>
      <c r="O332" s="422" t="s">
        <v>3081</v>
      </c>
      <c r="P332" s="20" t="s">
        <v>1067</v>
      </c>
    </row>
    <row r="333" spans="1:16" ht="12.75">
      <c r="A333" s="30">
        <v>186</v>
      </c>
      <c r="B333" s="69">
        <v>339</v>
      </c>
      <c r="C333" s="14" t="s">
        <v>1605</v>
      </c>
      <c r="D333" s="422"/>
      <c r="E333" s="422" t="s">
        <v>2910</v>
      </c>
      <c r="F333" s="11" t="s">
        <v>1219</v>
      </c>
      <c r="G333" s="30" t="s">
        <v>3465</v>
      </c>
      <c r="H333" s="114">
        <v>81</v>
      </c>
      <c r="I333" s="271">
        <v>35689</v>
      </c>
      <c r="J333" s="271" t="s">
        <v>2755</v>
      </c>
      <c r="K333" s="11" t="s">
        <v>2372</v>
      </c>
      <c r="L333" s="11" t="s">
        <v>874</v>
      </c>
      <c r="M333" s="11" t="s">
        <v>1813</v>
      </c>
      <c r="N333" s="422" t="s">
        <v>3081</v>
      </c>
      <c r="O333" s="422" t="s">
        <v>3081</v>
      </c>
      <c r="P333" s="20"/>
    </row>
    <row r="334" spans="1:16" ht="24">
      <c r="A334" s="30">
        <v>187</v>
      </c>
      <c r="B334" s="69">
        <v>340</v>
      </c>
      <c r="C334" s="14" t="s">
        <v>1606</v>
      </c>
      <c r="D334" s="422"/>
      <c r="E334" s="422" t="s">
        <v>2910</v>
      </c>
      <c r="F334" s="11" t="s">
        <v>2092</v>
      </c>
      <c r="G334" s="30" t="s">
        <v>3465</v>
      </c>
      <c r="H334" s="114">
        <v>162</v>
      </c>
      <c r="I334" s="271">
        <v>35689</v>
      </c>
      <c r="J334" s="271" t="s">
        <v>2755</v>
      </c>
      <c r="K334" s="11" t="s">
        <v>1133</v>
      </c>
      <c r="L334" s="11" t="s">
        <v>1220</v>
      </c>
      <c r="M334" s="11" t="s">
        <v>2343</v>
      </c>
      <c r="N334" s="422" t="s">
        <v>3081</v>
      </c>
      <c r="O334" s="422" t="s">
        <v>3081</v>
      </c>
      <c r="P334" s="20"/>
    </row>
    <row r="335" spans="1:16" ht="12.75">
      <c r="A335" s="30">
        <v>188</v>
      </c>
      <c r="B335" s="69">
        <v>341</v>
      </c>
      <c r="C335" s="26" t="s">
        <v>636</v>
      </c>
      <c r="D335" s="422"/>
      <c r="E335" s="422" t="s">
        <v>2910</v>
      </c>
      <c r="F335" s="11" t="s">
        <v>637</v>
      </c>
      <c r="G335" s="30" t="s">
        <v>3465</v>
      </c>
      <c r="H335" s="34">
        <v>810</v>
      </c>
      <c r="I335" s="271">
        <v>35689</v>
      </c>
      <c r="J335" s="271" t="s">
        <v>2755</v>
      </c>
      <c r="K335" s="11" t="s">
        <v>1206</v>
      </c>
      <c r="L335" s="11" t="s">
        <v>1220</v>
      </c>
      <c r="M335" s="11" t="s">
        <v>80</v>
      </c>
      <c r="N335" s="422" t="s">
        <v>3081</v>
      </c>
      <c r="O335" s="422" t="s">
        <v>3081</v>
      </c>
      <c r="P335" s="20" t="s">
        <v>2363</v>
      </c>
    </row>
    <row r="336" spans="1:16" ht="12.75">
      <c r="A336" s="30">
        <v>189</v>
      </c>
      <c r="B336" s="69">
        <v>342</v>
      </c>
      <c r="C336" s="26" t="s">
        <v>1613</v>
      </c>
      <c r="D336" s="422"/>
      <c r="E336" s="422" t="s">
        <v>2910</v>
      </c>
      <c r="F336" s="11" t="s">
        <v>607</v>
      </c>
      <c r="G336" s="30" t="s">
        <v>3465</v>
      </c>
      <c r="H336" s="34">
        <v>81</v>
      </c>
      <c r="I336" s="271">
        <v>35689</v>
      </c>
      <c r="J336" s="271" t="s">
        <v>2755</v>
      </c>
      <c r="K336" s="11" t="s">
        <v>1904</v>
      </c>
      <c r="L336" s="11" t="s">
        <v>1220</v>
      </c>
      <c r="M336" s="11" t="s">
        <v>986</v>
      </c>
      <c r="N336" s="422" t="s">
        <v>3081</v>
      </c>
      <c r="O336" s="422" t="s">
        <v>3081</v>
      </c>
      <c r="P336" s="20" t="s">
        <v>402</v>
      </c>
    </row>
    <row r="337" spans="1:16" ht="12.75">
      <c r="A337" s="30">
        <v>190</v>
      </c>
      <c r="B337" s="69">
        <v>343</v>
      </c>
      <c r="C337" s="120" t="s">
        <v>1993</v>
      </c>
      <c r="D337" s="422"/>
      <c r="E337" s="422" t="s">
        <v>2910</v>
      </c>
      <c r="F337" s="121" t="s">
        <v>1219</v>
      </c>
      <c r="G337" s="30" t="s">
        <v>3465</v>
      </c>
      <c r="H337" s="122">
        <v>81</v>
      </c>
      <c r="I337" s="289" t="s">
        <v>2093</v>
      </c>
      <c r="J337" s="271" t="s">
        <v>2755</v>
      </c>
      <c r="K337" s="121" t="s">
        <v>2679</v>
      </c>
      <c r="L337" s="121" t="s">
        <v>1220</v>
      </c>
      <c r="M337" s="121" t="s">
        <v>1017</v>
      </c>
      <c r="N337" s="422" t="s">
        <v>3081</v>
      </c>
      <c r="O337" s="422" t="s">
        <v>3081</v>
      </c>
      <c r="P337" s="20" t="s">
        <v>176</v>
      </c>
    </row>
    <row r="338" spans="1:16" ht="22.5">
      <c r="A338" s="30">
        <v>191</v>
      </c>
      <c r="B338" s="69">
        <v>344</v>
      </c>
      <c r="C338" s="26" t="s">
        <v>1627</v>
      </c>
      <c r="D338" s="422"/>
      <c r="E338" s="422" t="s">
        <v>2910</v>
      </c>
      <c r="F338" s="11" t="s">
        <v>1795</v>
      </c>
      <c r="G338" s="30" t="s">
        <v>3465</v>
      </c>
      <c r="H338" s="34">
        <v>168.2292</v>
      </c>
      <c r="I338" s="271">
        <v>35689</v>
      </c>
      <c r="J338" s="271" t="s">
        <v>2755</v>
      </c>
      <c r="K338" s="11" t="s">
        <v>46</v>
      </c>
      <c r="L338" s="11" t="s">
        <v>1220</v>
      </c>
      <c r="M338" s="11" t="s">
        <v>1017</v>
      </c>
      <c r="N338" s="422" t="s">
        <v>3081</v>
      </c>
      <c r="O338" s="422" t="s">
        <v>3081</v>
      </c>
      <c r="P338" s="460" t="s">
        <v>2468</v>
      </c>
    </row>
    <row r="339" spans="1:16" ht="24">
      <c r="A339" s="30">
        <v>192</v>
      </c>
      <c r="B339" s="69">
        <v>345</v>
      </c>
      <c r="C339" s="26" t="s">
        <v>1614</v>
      </c>
      <c r="D339" s="422"/>
      <c r="E339" s="422" t="s">
        <v>2910</v>
      </c>
      <c r="F339" s="11" t="s">
        <v>844</v>
      </c>
      <c r="G339" s="30" t="s">
        <v>3465</v>
      </c>
      <c r="H339" s="34">
        <v>2268</v>
      </c>
      <c r="I339" s="271">
        <v>35689</v>
      </c>
      <c r="J339" s="271" t="s">
        <v>2755</v>
      </c>
      <c r="K339" s="11" t="s">
        <v>274</v>
      </c>
      <c r="L339" s="11" t="s">
        <v>1220</v>
      </c>
      <c r="M339" s="11" t="s">
        <v>2270</v>
      </c>
      <c r="N339" s="422" t="s">
        <v>3081</v>
      </c>
      <c r="O339" s="422" t="s">
        <v>3081</v>
      </c>
      <c r="P339" s="20"/>
    </row>
    <row r="340" spans="1:16" ht="24">
      <c r="A340" s="30">
        <v>193</v>
      </c>
      <c r="B340" s="69">
        <v>346</v>
      </c>
      <c r="C340" s="14" t="s">
        <v>1277</v>
      </c>
      <c r="D340" s="422"/>
      <c r="E340" s="422" t="s">
        <v>2910</v>
      </c>
      <c r="F340" s="121" t="s">
        <v>2094</v>
      </c>
      <c r="G340" s="30" t="s">
        <v>3465</v>
      </c>
      <c r="H340" s="122">
        <v>243</v>
      </c>
      <c r="I340" s="289" t="s">
        <v>2093</v>
      </c>
      <c r="J340" s="271" t="s">
        <v>2755</v>
      </c>
      <c r="K340" s="121" t="s">
        <v>2679</v>
      </c>
      <c r="L340" s="121" t="s">
        <v>1220</v>
      </c>
      <c r="M340" s="121" t="s">
        <v>2193</v>
      </c>
      <c r="N340" s="422" t="s">
        <v>3081</v>
      </c>
      <c r="O340" s="422" t="s">
        <v>3081</v>
      </c>
      <c r="P340" s="461" t="s">
        <v>176</v>
      </c>
    </row>
    <row r="341" spans="1:16" ht="36">
      <c r="A341" s="30">
        <v>194</v>
      </c>
      <c r="B341" s="69">
        <v>347</v>
      </c>
      <c r="C341" s="26" t="s">
        <v>1615</v>
      </c>
      <c r="D341" s="422"/>
      <c r="E341" s="422" t="s">
        <v>2910</v>
      </c>
      <c r="F341" s="11" t="s">
        <v>1691</v>
      </c>
      <c r="G341" s="30" t="s">
        <v>3465</v>
      </c>
      <c r="H341" s="34">
        <v>8100</v>
      </c>
      <c r="I341" s="271">
        <v>35689</v>
      </c>
      <c r="J341" s="271" t="s">
        <v>2755</v>
      </c>
      <c r="K341" s="11" t="s">
        <v>2194</v>
      </c>
      <c r="L341" s="11" t="s">
        <v>1220</v>
      </c>
      <c r="M341" s="11" t="s">
        <v>823</v>
      </c>
      <c r="N341" s="422" t="s">
        <v>3081</v>
      </c>
      <c r="O341" s="422" t="s">
        <v>3081</v>
      </c>
      <c r="P341" s="20" t="s">
        <v>402</v>
      </c>
    </row>
    <row r="342" spans="1:16" ht="36">
      <c r="A342" s="30">
        <v>195</v>
      </c>
      <c r="B342" s="69">
        <v>348</v>
      </c>
      <c r="C342" s="14" t="s">
        <v>1236</v>
      </c>
      <c r="D342" s="422"/>
      <c r="E342" s="422" t="s">
        <v>2910</v>
      </c>
      <c r="F342" s="121" t="s">
        <v>2664</v>
      </c>
      <c r="G342" s="30" t="s">
        <v>3465</v>
      </c>
      <c r="H342" s="34">
        <v>243</v>
      </c>
      <c r="I342" s="271">
        <v>35689</v>
      </c>
      <c r="J342" s="271" t="s">
        <v>2755</v>
      </c>
      <c r="K342" s="11" t="s">
        <v>1430</v>
      </c>
      <c r="L342" s="11" t="s">
        <v>1220</v>
      </c>
      <c r="M342" s="11" t="s">
        <v>2270</v>
      </c>
      <c r="N342" s="422" t="s">
        <v>3081</v>
      </c>
      <c r="O342" s="422" t="s">
        <v>3081</v>
      </c>
      <c r="P342" s="20" t="s">
        <v>2469</v>
      </c>
    </row>
    <row r="343" spans="1:16" ht="24">
      <c r="A343" s="30">
        <v>196</v>
      </c>
      <c r="B343" s="69">
        <v>349</v>
      </c>
      <c r="C343" s="14" t="s">
        <v>579</v>
      </c>
      <c r="D343" s="422"/>
      <c r="E343" s="422" t="s">
        <v>2910</v>
      </c>
      <c r="F343" s="121" t="s">
        <v>2095</v>
      </c>
      <c r="G343" s="30" t="s">
        <v>3465</v>
      </c>
      <c r="H343" s="122">
        <v>567</v>
      </c>
      <c r="I343" s="289" t="s">
        <v>2096</v>
      </c>
      <c r="J343" s="271" t="s">
        <v>2755</v>
      </c>
      <c r="K343" s="121" t="s">
        <v>46</v>
      </c>
      <c r="L343" s="121" t="s">
        <v>1220</v>
      </c>
      <c r="M343" s="121" t="s">
        <v>696</v>
      </c>
      <c r="N343" s="422" t="s">
        <v>3081</v>
      </c>
      <c r="O343" s="422" t="s">
        <v>3081</v>
      </c>
      <c r="P343" s="461" t="s">
        <v>176</v>
      </c>
    </row>
    <row r="344" spans="1:16" ht="36">
      <c r="A344" s="30">
        <v>197</v>
      </c>
      <c r="B344" s="69">
        <v>350</v>
      </c>
      <c r="C344" s="26" t="s">
        <v>580</v>
      </c>
      <c r="D344" s="422"/>
      <c r="E344" s="422" t="s">
        <v>2910</v>
      </c>
      <c r="F344" s="11" t="s">
        <v>501</v>
      </c>
      <c r="G344" s="30" t="s">
        <v>3465</v>
      </c>
      <c r="H344" s="119">
        <v>891</v>
      </c>
      <c r="I344" s="271">
        <v>35691</v>
      </c>
      <c r="J344" s="271" t="s">
        <v>2755</v>
      </c>
      <c r="K344" s="11" t="s">
        <v>1430</v>
      </c>
      <c r="L344" s="11" t="s">
        <v>1220</v>
      </c>
      <c r="M344" s="11" t="s">
        <v>769</v>
      </c>
      <c r="N344" s="422" t="s">
        <v>3081</v>
      </c>
      <c r="O344" s="422" t="s">
        <v>3081</v>
      </c>
      <c r="P344" s="20" t="s">
        <v>1033</v>
      </c>
    </row>
    <row r="345" spans="1:16" ht="12.75">
      <c r="A345" s="30">
        <v>198</v>
      </c>
      <c r="B345" s="69">
        <v>353</v>
      </c>
      <c r="C345" s="14" t="s">
        <v>68</v>
      </c>
      <c r="D345" s="422"/>
      <c r="E345" s="422" t="s">
        <v>2910</v>
      </c>
      <c r="F345" s="121" t="s">
        <v>1009</v>
      </c>
      <c r="G345" s="30" t="s">
        <v>3465</v>
      </c>
      <c r="H345" s="122">
        <v>162</v>
      </c>
      <c r="I345" s="289" t="s">
        <v>75</v>
      </c>
      <c r="J345" s="271" t="s">
        <v>2755</v>
      </c>
      <c r="K345" s="121" t="s">
        <v>935</v>
      </c>
      <c r="L345" s="121" t="s">
        <v>874</v>
      </c>
      <c r="M345" s="121" t="s">
        <v>1017</v>
      </c>
      <c r="N345" s="422" t="s">
        <v>3081</v>
      </c>
      <c r="O345" s="422" t="s">
        <v>3081</v>
      </c>
      <c r="P345" s="461" t="s">
        <v>176</v>
      </c>
    </row>
    <row r="346" spans="1:16" ht="12.75">
      <c r="A346" s="30">
        <v>199</v>
      </c>
      <c r="B346" s="69">
        <v>354</v>
      </c>
      <c r="C346" s="14" t="s">
        <v>1653</v>
      </c>
      <c r="D346" s="422"/>
      <c r="E346" s="422" t="s">
        <v>2910</v>
      </c>
      <c r="F346" s="121" t="s">
        <v>1009</v>
      </c>
      <c r="G346" s="30" t="s">
        <v>3465</v>
      </c>
      <c r="H346" s="122">
        <v>162</v>
      </c>
      <c r="I346" s="289" t="s">
        <v>75</v>
      </c>
      <c r="J346" s="271" t="s">
        <v>2755</v>
      </c>
      <c r="K346" s="121" t="s">
        <v>1904</v>
      </c>
      <c r="L346" s="121" t="s">
        <v>1220</v>
      </c>
      <c r="M346" s="121" t="s">
        <v>986</v>
      </c>
      <c r="N346" s="422" t="s">
        <v>3081</v>
      </c>
      <c r="O346" s="422" t="s">
        <v>3081</v>
      </c>
      <c r="P346" s="461" t="s">
        <v>176</v>
      </c>
    </row>
    <row r="347" spans="1:16" ht="12.75">
      <c r="A347" s="30">
        <v>200</v>
      </c>
      <c r="B347" s="69">
        <v>355</v>
      </c>
      <c r="C347" s="14" t="s">
        <v>2261</v>
      </c>
      <c r="D347" s="422"/>
      <c r="E347" s="422" t="s">
        <v>2910</v>
      </c>
      <c r="F347" s="11" t="s">
        <v>1219</v>
      </c>
      <c r="G347" s="30" t="s">
        <v>3465</v>
      </c>
      <c r="H347" s="114">
        <v>1215</v>
      </c>
      <c r="I347" s="271">
        <v>35713</v>
      </c>
      <c r="J347" s="271" t="s">
        <v>2755</v>
      </c>
      <c r="K347" s="11" t="s">
        <v>962</v>
      </c>
      <c r="L347" s="11" t="s">
        <v>79</v>
      </c>
      <c r="M347" s="11" t="s">
        <v>986</v>
      </c>
      <c r="N347" s="422" t="s">
        <v>3081</v>
      </c>
      <c r="O347" s="422" t="s">
        <v>3081</v>
      </c>
      <c r="P347" s="20" t="s">
        <v>2363</v>
      </c>
    </row>
    <row r="348" spans="1:16" ht="24">
      <c r="A348" s="30">
        <v>201</v>
      </c>
      <c r="B348" s="69">
        <v>356</v>
      </c>
      <c r="C348" s="14" t="s">
        <v>674</v>
      </c>
      <c r="D348" s="422"/>
      <c r="E348" s="422" t="s">
        <v>2910</v>
      </c>
      <c r="F348" s="121" t="s">
        <v>76</v>
      </c>
      <c r="G348" s="30" t="s">
        <v>3465</v>
      </c>
      <c r="H348" s="122">
        <v>648</v>
      </c>
      <c r="I348" s="289" t="s">
        <v>2596</v>
      </c>
      <c r="J348" s="271" t="s">
        <v>2755</v>
      </c>
      <c r="K348" s="121" t="s">
        <v>2300</v>
      </c>
      <c r="L348" s="121" t="s">
        <v>1220</v>
      </c>
      <c r="M348" s="121" t="s">
        <v>2270</v>
      </c>
      <c r="N348" s="422" t="s">
        <v>3081</v>
      </c>
      <c r="O348" s="422" t="s">
        <v>3081</v>
      </c>
      <c r="P348" s="461" t="s">
        <v>176</v>
      </c>
    </row>
    <row r="349" spans="1:16" ht="24">
      <c r="A349" s="30">
        <v>202</v>
      </c>
      <c r="B349" s="69">
        <v>357</v>
      </c>
      <c r="C349" s="14" t="s">
        <v>697</v>
      </c>
      <c r="D349" s="422"/>
      <c r="E349" s="422" t="s">
        <v>2910</v>
      </c>
      <c r="F349" s="121" t="s">
        <v>1003</v>
      </c>
      <c r="G349" s="30" t="s">
        <v>3465</v>
      </c>
      <c r="H349" s="34">
        <v>1134</v>
      </c>
      <c r="I349" s="271">
        <v>35718</v>
      </c>
      <c r="J349" s="271" t="s">
        <v>2755</v>
      </c>
      <c r="K349" s="11" t="s">
        <v>311</v>
      </c>
      <c r="L349" s="11" t="s">
        <v>1220</v>
      </c>
      <c r="M349" s="11" t="s">
        <v>2270</v>
      </c>
      <c r="N349" s="422" t="s">
        <v>3081</v>
      </c>
      <c r="O349" s="422" t="s">
        <v>3081</v>
      </c>
      <c r="P349" s="20" t="s">
        <v>2467</v>
      </c>
    </row>
    <row r="350" spans="1:16" ht="24">
      <c r="A350" s="30">
        <v>203</v>
      </c>
      <c r="B350" s="69">
        <v>359</v>
      </c>
      <c r="C350" s="14" t="s">
        <v>675</v>
      </c>
      <c r="D350" s="422"/>
      <c r="E350" s="422" t="s">
        <v>2910</v>
      </c>
      <c r="F350" s="121" t="s">
        <v>312</v>
      </c>
      <c r="G350" s="30" t="s">
        <v>3465</v>
      </c>
      <c r="H350" s="122">
        <v>324</v>
      </c>
      <c r="I350" s="289" t="s">
        <v>318</v>
      </c>
      <c r="J350" s="271" t="s">
        <v>2755</v>
      </c>
      <c r="K350" s="121" t="s">
        <v>316</v>
      </c>
      <c r="L350" s="121" t="s">
        <v>1220</v>
      </c>
      <c r="M350" s="121" t="s">
        <v>214</v>
      </c>
      <c r="N350" s="422" t="s">
        <v>3081</v>
      </c>
      <c r="O350" s="422" t="s">
        <v>3081</v>
      </c>
      <c r="P350" s="461" t="s">
        <v>176</v>
      </c>
    </row>
    <row r="351" spans="1:16" ht="12.75">
      <c r="A351" s="30">
        <v>204</v>
      </c>
      <c r="B351" s="69">
        <v>360</v>
      </c>
      <c r="C351" s="26" t="s">
        <v>2408</v>
      </c>
      <c r="D351" s="422"/>
      <c r="E351" s="422" t="s">
        <v>2910</v>
      </c>
      <c r="F351" s="11" t="s">
        <v>689</v>
      </c>
      <c r="G351" s="30" t="s">
        <v>3465</v>
      </c>
      <c r="H351" s="34">
        <v>324</v>
      </c>
      <c r="I351" s="271">
        <v>35730</v>
      </c>
      <c r="J351" s="271" t="s">
        <v>2755</v>
      </c>
      <c r="K351" s="11" t="s">
        <v>380</v>
      </c>
      <c r="L351" s="11" t="s">
        <v>1220</v>
      </c>
      <c r="M351" s="11" t="s">
        <v>2563</v>
      </c>
      <c r="N351" s="422" t="s">
        <v>3081</v>
      </c>
      <c r="O351" s="422" t="s">
        <v>3081</v>
      </c>
      <c r="P351" s="461" t="s">
        <v>176</v>
      </c>
    </row>
    <row r="352" spans="1:16" ht="12.75">
      <c r="A352" s="30">
        <v>205</v>
      </c>
      <c r="B352" s="69">
        <v>361</v>
      </c>
      <c r="C352" s="14" t="s">
        <v>985</v>
      </c>
      <c r="D352" s="422"/>
      <c r="E352" s="422" t="s">
        <v>2910</v>
      </c>
      <c r="F352" s="121" t="s">
        <v>341</v>
      </c>
      <c r="G352" s="30" t="s">
        <v>3465</v>
      </c>
      <c r="H352" s="122">
        <v>810</v>
      </c>
      <c r="I352" s="289" t="s">
        <v>342</v>
      </c>
      <c r="J352" s="271" t="s">
        <v>2755</v>
      </c>
      <c r="K352" s="121" t="s">
        <v>1013</v>
      </c>
      <c r="L352" s="121" t="s">
        <v>79</v>
      </c>
      <c r="M352" s="121" t="s">
        <v>345</v>
      </c>
      <c r="N352" s="422" t="s">
        <v>3081</v>
      </c>
      <c r="O352" s="422" t="s">
        <v>3081</v>
      </c>
      <c r="P352" s="461" t="s">
        <v>176</v>
      </c>
    </row>
    <row r="353" spans="1:16" ht="12.75">
      <c r="A353" s="30">
        <v>206</v>
      </c>
      <c r="B353" s="69">
        <v>362</v>
      </c>
      <c r="C353" s="14" t="s">
        <v>110</v>
      </c>
      <c r="D353" s="422"/>
      <c r="E353" s="422" t="s">
        <v>2910</v>
      </c>
      <c r="F353" s="121" t="s">
        <v>317</v>
      </c>
      <c r="G353" s="30" t="s">
        <v>3465</v>
      </c>
      <c r="H353" s="122">
        <v>810</v>
      </c>
      <c r="I353" s="289" t="s">
        <v>342</v>
      </c>
      <c r="J353" s="271" t="s">
        <v>2755</v>
      </c>
      <c r="K353" s="121" t="s">
        <v>2660</v>
      </c>
      <c r="L353" s="121" t="s">
        <v>79</v>
      </c>
      <c r="M353" s="121" t="s">
        <v>345</v>
      </c>
      <c r="N353" s="422" t="s">
        <v>3081</v>
      </c>
      <c r="O353" s="422" t="s">
        <v>3081</v>
      </c>
      <c r="P353" s="461" t="s">
        <v>176</v>
      </c>
    </row>
    <row r="354" spans="1:16" ht="12.75">
      <c r="A354" s="30">
        <v>207</v>
      </c>
      <c r="B354" s="69">
        <v>363</v>
      </c>
      <c r="C354" s="26" t="s">
        <v>2106</v>
      </c>
      <c r="D354" s="422"/>
      <c r="E354" s="422" t="s">
        <v>2910</v>
      </c>
      <c r="F354" s="11" t="s">
        <v>344</v>
      </c>
      <c r="G354" s="30" t="s">
        <v>3465</v>
      </c>
      <c r="H354" s="34">
        <v>80.7817</v>
      </c>
      <c r="I354" s="271">
        <v>35816</v>
      </c>
      <c r="J354" s="263" t="s">
        <v>2755</v>
      </c>
      <c r="K354" s="11" t="s">
        <v>1974</v>
      </c>
      <c r="L354" s="11" t="s">
        <v>1252</v>
      </c>
      <c r="M354" s="11" t="s">
        <v>2270</v>
      </c>
      <c r="N354" s="422" t="s">
        <v>3081</v>
      </c>
      <c r="O354" s="422" t="s">
        <v>3081</v>
      </c>
      <c r="P354" s="20"/>
    </row>
    <row r="355" spans="1:16" ht="12.75">
      <c r="A355" s="30">
        <v>208</v>
      </c>
      <c r="B355" s="69">
        <v>365</v>
      </c>
      <c r="C355" s="14" t="s">
        <v>1794</v>
      </c>
      <c r="D355" s="422"/>
      <c r="E355" s="422" t="s">
        <v>2910</v>
      </c>
      <c r="F355" s="11" t="s">
        <v>2661</v>
      </c>
      <c r="G355" s="30" t="s">
        <v>3465</v>
      </c>
      <c r="H355" s="114">
        <v>162</v>
      </c>
      <c r="I355" s="271">
        <v>35821</v>
      </c>
      <c r="J355" s="271" t="s">
        <v>2755</v>
      </c>
      <c r="K355" s="11" t="s">
        <v>1724</v>
      </c>
      <c r="L355" s="11" t="s">
        <v>1220</v>
      </c>
      <c r="M355" s="11" t="s">
        <v>2270</v>
      </c>
      <c r="N355" s="422" t="s">
        <v>3081</v>
      </c>
      <c r="O355" s="422" t="s">
        <v>3081</v>
      </c>
      <c r="P355" s="20" t="s">
        <v>198</v>
      </c>
    </row>
    <row r="356" spans="1:16" ht="24">
      <c r="A356" s="30">
        <v>209</v>
      </c>
      <c r="B356" s="69">
        <v>366</v>
      </c>
      <c r="C356" s="14" t="s">
        <v>1672</v>
      </c>
      <c r="D356" s="422"/>
      <c r="E356" s="422" t="s">
        <v>2910</v>
      </c>
      <c r="F356" s="121" t="s">
        <v>2662</v>
      </c>
      <c r="G356" s="30" t="s">
        <v>3465</v>
      </c>
      <c r="H356" s="122">
        <v>23</v>
      </c>
      <c r="I356" s="289" t="s">
        <v>2258</v>
      </c>
      <c r="J356" s="271" t="s">
        <v>2755</v>
      </c>
      <c r="K356" s="121" t="s">
        <v>2679</v>
      </c>
      <c r="L356" s="121" t="s">
        <v>1220</v>
      </c>
      <c r="M356" s="121" t="s">
        <v>416</v>
      </c>
      <c r="N356" s="422" t="s">
        <v>3081</v>
      </c>
      <c r="O356" s="422" t="s">
        <v>3081</v>
      </c>
      <c r="P356" s="461" t="s">
        <v>176</v>
      </c>
    </row>
    <row r="357" spans="1:16" ht="12.75">
      <c r="A357" s="30">
        <v>210</v>
      </c>
      <c r="B357" s="69">
        <v>368</v>
      </c>
      <c r="C357" s="14" t="s">
        <v>2179</v>
      </c>
      <c r="D357" s="422"/>
      <c r="E357" s="422" t="s">
        <v>2910</v>
      </c>
      <c r="F357" s="121" t="s">
        <v>202</v>
      </c>
      <c r="G357" s="30" t="s">
        <v>3465</v>
      </c>
      <c r="H357" s="34">
        <v>1377</v>
      </c>
      <c r="I357" s="271">
        <v>35956</v>
      </c>
      <c r="J357" s="271" t="s">
        <v>2755</v>
      </c>
      <c r="K357" s="11" t="s">
        <v>1415</v>
      </c>
      <c r="L357" s="11" t="s">
        <v>79</v>
      </c>
      <c r="M357" s="11" t="s">
        <v>2143</v>
      </c>
      <c r="N357" s="422" t="s">
        <v>3081</v>
      </c>
      <c r="O357" s="422" t="s">
        <v>3081</v>
      </c>
      <c r="P357" s="20" t="s">
        <v>2467</v>
      </c>
    </row>
    <row r="358" spans="1:16" ht="24">
      <c r="A358" s="30">
        <v>211</v>
      </c>
      <c r="B358" s="69">
        <v>372</v>
      </c>
      <c r="C358" s="14" t="s">
        <v>1135</v>
      </c>
      <c r="D358" s="422"/>
      <c r="E358" s="422" t="s">
        <v>2910</v>
      </c>
      <c r="F358" s="121" t="s">
        <v>417</v>
      </c>
      <c r="G358" s="30" t="s">
        <v>3465</v>
      </c>
      <c r="H358" s="122">
        <v>1197.5758</v>
      </c>
      <c r="I358" s="289" t="s">
        <v>2164</v>
      </c>
      <c r="J358" s="271" t="s">
        <v>2755</v>
      </c>
      <c r="K358" s="121" t="s">
        <v>2679</v>
      </c>
      <c r="L358" s="121" t="s">
        <v>1220</v>
      </c>
      <c r="M358" s="121" t="s">
        <v>2165</v>
      </c>
      <c r="N358" s="422" t="s">
        <v>3081</v>
      </c>
      <c r="O358" s="422" t="s">
        <v>3081</v>
      </c>
      <c r="P358" s="461" t="s">
        <v>176</v>
      </c>
    </row>
    <row r="359" spans="1:16" ht="24">
      <c r="A359" s="30">
        <v>212</v>
      </c>
      <c r="B359" s="69">
        <v>373</v>
      </c>
      <c r="C359" s="26" t="s">
        <v>2421</v>
      </c>
      <c r="D359" s="422"/>
      <c r="E359" s="422" t="s">
        <v>2910</v>
      </c>
      <c r="F359" s="11" t="s">
        <v>2422</v>
      </c>
      <c r="G359" s="30" t="s">
        <v>3465</v>
      </c>
      <c r="H359" s="34">
        <v>81</v>
      </c>
      <c r="I359" s="271">
        <v>36053</v>
      </c>
      <c r="J359" s="271" t="s">
        <v>2755</v>
      </c>
      <c r="K359" s="11" t="s">
        <v>2679</v>
      </c>
      <c r="L359" s="11" t="s">
        <v>1220</v>
      </c>
      <c r="M359" s="11" t="s">
        <v>2193</v>
      </c>
      <c r="N359" s="422" t="s">
        <v>3081</v>
      </c>
      <c r="O359" s="422" t="s">
        <v>3081</v>
      </c>
      <c r="P359" s="20" t="s">
        <v>1030</v>
      </c>
    </row>
    <row r="360" spans="1:16" ht="12.75">
      <c r="A360" s="30">
        <v>213</v>
      </c>
      <c r="B360" s="69">
        <v>374</v>
      </c>
      <c r="C360" s="26" t="s">
        <v>1984</v>
      </c>
      <c r="D360" s="422"/>
      <c r="E360" s="422" t="s">
        <v>2910</v>
      </c>
      <c r="F360" s="11" t="s">
        <v>2597</v>
      </c>
      <c r="G360" s="30" t="s">
        <v>3465</v>
      </c>
      <c r="H360" s="34">
        <v>81</v>
      </c>
      <c r="I360" s="271">
        <v>36069</v>
      </c>
      <c r="J360" s="271" t="s">
        <v>2755</v>
      </c>
      <c r="K360" s="11" t="s">
        <v>380</v>
      </c>
      <c r="L360" s="11" t="s">
        <v>1220</v>
      </c>
      <c r="M360" s="11" t="s">
        <v>2270</v>
      </c>
      <c r="N360" s="422" t="s">
        <v>3081</v>
      </c>
      <c r="O360" s="422" t="s">
        <v>3081</v>
      </c>
      <c r="P360" s="20"/>
    </row>
    <row r="361" spans="1:16" ht="24">
      <c r="A361" s="30">
        <v>214</v>
      </c>
      <c r="B361" s="69">
        <v>378</v>
      </c>
      <c r="C361" s="14" t="s">
        <v>1136</v>
      </c>
      <c r="D361" s="422"/>
      <c r="E361" s="422" t="s">
        <v>2910</v>
      </c>
      <c r="F361" s="121" t="s">
        <v>915</v>
      </c>
      <c r="G361" s="30" t="s">
        <v>3465</v>
      </c>
      <c r="H361" s="122">
        <v>810</v>
      </c>
      <c r="I361" s="289" t="s">
        <v>916</v>
      </c>
      <c r="J361" s="271" t="s">
        <v>2755</v>
      </c>
      <c r="K361" s="121" t="s">
        <v>78</v>
      </c>
      <c r="L361" s="121" t="s">
        <v>79</v>
      </c>
      <c r="M361" s="121" t="s">
        <v>917</v>
      </c>
      <c r="N361" s="422" t="s">
        <v>3081</v>
      </c>
      <c r="O361" s="422" t="s">
        <v>3081</v>
      </c>
      <c r="P361" s="20" t="s">
        <v>2363</v>
      </c>
    </row>
    <row r="362" spans="1:16" ht="24">
      <c r="A362" s="30">
        <v>215</v>
      </c>
      <c r="B362" s="69">
        <v>379</v>
      </c>
      <c r="C362" s="14" t="s">
        <v>21</v>
      </c>
      <c r="D362" s="422"/>
      <c r="E362" s="422" t="s">
        <v>2910</v>
      </c>
      <c r="F362" s="11" t="s">
        <v>836</v>
      </c>
      <c r="G362" s="30" t="s">
        <v>3465</v>
      </c>
      <c r="H362" s="114">
        <v>167.5197</v>
      </c>
      <c r="I362" s="271">
        <v>36112</v>
      </c>
      <c r="J362" s="271" t="s">
        <v>2755</v>
      </c>
      <c r="K362" s="11" t="s">
        <v>380</v>
      </c>
      <c r="L362" s="11" t="s">
        <v>1220</v>
      </c>
      <c r="M362" s="11" t="s">
        <v>1620</v>
      </c>
      <c r="N362" s="422" t="s">
        <v>3081</v>
      </c>
      <c r="O362" s="422" t="s">
        <v>3081</v>
      </c>
      <c r="P362" s="20" t="s">
        <v>1923</v>
      </c>
    </row>
    <row r="363" spans="1:16" ht="24">
      <c r="A363" s="30">
        <v>216</v>
      </c>
      <c r="B363" s="69">
        <v>380</v>
      </c>
      <c r="C363" s="14" t="s">
        <v>108</v>
      </c>
      <c r="D363" s="422"/>
      <c r="E363" s="422" t="s">
        <v>2910</v>
      </c>
      <c r="F363" s="11" t="s">
        <v>918</v>
      </c>
      <c r="G363" s="30" t="s">
        <v>3465</v>
      </c>
      <c r="H363" s="114">
        <v>369</v>
      </c>
      <c r="I363" s="271">
        <v>36124</v>
      </c>
      <c r="J363" s="271" t="s">
        <v>2755</v>
      </c>
      <c r="K363" s="11" t="s">
        <v>1422</v>
      </c>
      <c r="L363" s="11" t="s">
        <v>1220</v>
      </c>
      <c r="M363" s="11" t="s">
        <v>381</v>
      </c>
      <c r="N363" s="422" t="s">
        <v>3081</v>
      </c>
      <c r="O363" s="422" t="s">
        <v>3081</v>
      </c>
      <c r="P363" s="20" t="s">
        <v>1923</v>
      </c>
    </row>
    <row r="364" spans="1:16" ht="24">
      <c r="A364" s="30">
        <v>217</v>
      </c>
      <c r="B364" s="69">
        <v>381</v>
      </c>
      <c r="C364" s="14" t="s">
        <v>2667</v>
      </c>
      <c r="D364" s="422"/>
      <c r="E364" s="422" t="s">
        <v>2910</v>
      </c>
      <c r="F364" s="11" t="s">
        <v>566</v>
      </c>
      <c r="G364" s="30" t="s">
        <v>3465</v>
      </c>
      <c r="H364" s="114">
        <v>7857</v>
      </c>
      <c r="I364" s="271">
        <v>36195</v>
      </c>
      <c r="J364" s="271" t="s">
        <v>2755</v>
      </c>
      <c r="K364" s="11" t="s">
        <v>919</v>
      </c>
      <c r="L364" s="11" t="s">
        <v>1220</v>
      </c>
      <c r="M364" s="11" t="s">
        <v>2270</v>
      </c>
      <c r="N364" s="422" t="s">
        <v>3081</v>
      </c>
      <c r="O364" s="422" t="s">
        <v>3081</v>
      </c>
      <c r="P364" s="20" t="s">
        <v>776</v>
      </c>
    </row>
    <row r="365" spans="1:16" ht="12.75">
      <c r="A365" s="30">
        <v>218</v>
      </c>
      <c r="B365" s="69">
        <v>382</v>
      </c>
      <c r="C365" s="14" t="s">
        <v>1692</v>
      </c>
      <c r="D365" s="422"/>
      <c r="E365" s="422" t="s">
        <v>2910</v>
      </c>
      <c r="F365" s="11" t="s">
        <v>804</v>
      </c>
      <c r="G365" s="30" t="s">
        <v>3465</v>
      </c>
      <c r="H365" s="114">
        <v>1012.5</v>
      </c>
      <c r="I365" s="271">
        <v>36213</v>
      </c>
      <c r="J365" s="271" t="s">
        <v>2755</v>
      </c>
      <c r="K365" s="11" t="s">
        <v>805</v>
      </c>
      <c r="L365" s="11" t="s">
        <v>79</v>
      </c>
      <c r="M365" s="11" t="s">
        <v>1774</v>
      </c>
      <c r="N365" s="422" t="s">
        <v>3081</v>
      </c>
      <c r="O365" s="422" t="s">
        <v>3081</v>
      </c>
      <c r="P365" s="20" t="s">
        <v>776</v>
      </c>
    </row>
    <row r="366" spans="1:16" ht="12.75">
      <c r="A366" s="30">
        <v>219</v>
      </c>
      <c r="B366" s="69">
        <v>384</v>
      </c>
      <c r="C366" s="14" t="s">
        <v>1808</v>
      </c>
      <c r="D366" s="422"/>
      <c r="E366" s="422" t="s">
        <v>2910</v>
      </c>
      <c r="F366" s="11" t="s">
        <v>804</v>
      </c>
      <c r="G366" s="30" t="s">
        <v>3465</v>
      </c>
      <c r="H366" s="114">
        <v>432</v>
      </c>
      <c r="I366" s="271">
        <v>36245</v>
      </c>
      <c r="J366" s="271" t="s">
        <v>2755</v>
      </c>
      <c r="K366" s="11" t="s">
        <v>78</v>
      </c>
      <c r="L366" s="11" t="s">
        <v>79</v>
      </c>
      <c r="M366" s="11" t="s">
        <v>1774</v>
      </c>
      <c r="N366" s="422" t="s">
        <v>3081</v>
      </c>
      <c r="O366" s="422" t="s">
        <v>3081</v>
      </c>
      <c r="P366" s="461" t="s">
        <v>176</v>
      </c>
    </row>
    <row r="367" spans="1:16" ht="24">
      <c r="A367" s="30">
        <v>220</v>
      </c>
      <c r="B367" s="69">
        <v>385</v>
      </c>
      <c r="C367" s="26" t="s">
        <v>2604</v>
      </c>
      <c r="D367" s="422"/>
      <c r="E367" s="422" t="s">
        <v>2910</v>
      </c>
      <c r="F367" s="11" t="s">
        <v>332</v>
      </c>
      <c r="G367" s="30" t="s">
        <v>3465</v>
      </c>
      <c r="H367" s="34">
        <v>3546.6817</v>
      </c>
      <c r="I367" s="271">
        <v>36258</v>
      </c>
      <c r="J367" s="271" t="s">
        <v>2755</v>
      </c>
      <c r="K367" s="11" t="s">
        <v>1676</v>
      </c>
      <c r="L367" s="11" t="s">
        <v>79</v>
      </c>
      <c r="M367" s="11" t="s">
        <v>313</v>
      </c>
      <c r="N367" s="422" t="s">
        <v>3081</v>
      </c>
      <c r="O367" s="422" t="s">
        <v>3081</v>
      </c>
      <c r="P367" s="20" t="s">
        <v>1666</v>
      </c>
    </row>
    <row r="368" spans="1:16" ht="24">
      <c r="A368" s="30">
        <v>221</v>
      </c>
      <c r="B368" s="69">
        <v>386</v>
      </c>
      <c r="C368" s="14" t="s">
        <v>1809</v>
      </c>
      <c r="D368" s="422"/>
      <c r="E368" s="422" t="s">
        <v>2910</v>
      </c>
      <c r="F368" s="11" t="s">
        <v>1637</v>
      </c>
      <c r="G368" s="30" t="s">
        <v>3465</v>
      </c>
      <c r="H368" s="114">
        <v>567</v>
      </c>
      <c r="I368" s="271">
        <v>36287</v>
      </c>
      <c r="J368" s="271" t="s">
        <v>2755</v>
      </c>
      <c r="K368" s="11" t="s">
        <v>1422</v>
      </c>
      <c r="L368" s="11" t="s">
        <v>1220</v>
      </c>
      <c r="M368" s="11" t="s">
        <v>2270</v>
      </c>
      <c r="N368" s="422" t="s">
        <v>3081</v>
      </c>
      <c r="O368" s="422" t="s">
        <v>3081</v>
      </c>
      <c r="P368" s="20" t="s">
        <v>776</v>
      </c>
    </row>
    <row r="369" spans="1:16" ht="12.75">
      <c r="A369" s="30">
        <v>222</v>
      </c>
      <c r="B369" s="69">
        <v>387</v>
      </c>
      <c r="C369" s="14" t="s">
        <v>1721</v>
      </c>
      <c r="D369" s="422"/>
      <c r="E369" s="422" t="s">
        <v>2910</v>
      </c>
      <c r="F369" s="11" t="s">
        <v>1637</v>
      </c>
      <c r="G369" s="30" t="s">
        <v>3465</v>
      </c>
      <c r="H369" s="114">
        <v>162</v>
      </c>
      <c r="I369" s="271">
        <v>36287</v>
      </c>
      <c r="J369" s="271" t="s">
        <v>2755</v>
      </c>
      <c r="K369" s="11" t="s">
        <v>2679</v>
      </c>
      <c r="L369" s="11" t="s">
        <v>1220</v>
      </c>
      <c r="M369" s="11" t="s">
        <v>2270</v>
      </c>
      <c r="N369" s="422" t="s">
        <v>3081</v>
      </c>
      <c r="O369" s="422" t="s">
        <v>3081</v>
      </c>
      <c r="P369" s="20" t="s">
        <v>776</v>
      </c>
    </row>
    <row r="370" spans="1:16" ht="24">
      <c r="A370" s="30">
        <v>223</v>
      </c>
      <c r="B370" s="69">
        <v>390</v>
      </c>
      <c r="C370" s="14" t="s">
        <v>1058</v>
      </c>
      <c r="D370" s="422"/>
      <c r="E370" s="422" t="s">
        <v>2910</v>
      </c>
      <c r="F370" s="11" t="s">
        <v>1357</v>
      </c>
      <c r="G370" s="30" t="s">
        <v>3465</v>
      </c>
      <c r="H370" s="114">
        <v>1377</v>
      </c>
      <c r="I370" s="271">
        <v>36504</v>
      </c>
      <c r="J370" s="271" t="s">
        <v>2755</v>
      </c>
      <c r="K370" s="11" t="s">
        <v>2014</v>
      </c>
      <c r="L370" s="11" t="s">
        <v>79</v>
      </c>
      <c r="M370" s="11" t="s">
        <v>1789</v>
      </c>
      <c r="N370" s="422" t="s">
        <v>3081</v>
      </c>
      <c r="O370" s="422" t="s">
        <v>3081</v>
      </c>
      <c r="P370" s="20" t="s">
        <v>776</v>
      </c>
    </row>
    <row r="371" spans="1:16" ht="24">
      <c r="A371" s="30">
        <v>224</v>
      </c>
      <c r="B371" s="69">
        <v>392</v>
      </c>
      <c r="C371" s="26" t="s">
        <v>679</v>
      </c>
      <c r="D371" s="422"/>
      <c r="E371" s="422" t="s">
        <v>2910</v>
      </c>
      <c r="F371" s="11" t="s">
        <v>930</v>
      </c>
      <c r="G371" s="30" t="s">
        <v>3465</v>
      </c>
      <c r="H371" s="34">
        <v>42.4036</v>
      </c>
      <c r="I371" s="271">
        <v>36565</v>
      </c>
      <c r="J371" s="271" t="s">
        <v>2755</v>
      </c>
      <c r="K371" s="11" t="s">
        <v>211</v>
      </c>
      <c r="L371" s="11" t="s">
        <v>1220</v>
      </c>
      <c r="M371" s="11" t="s">
        <v>2155</v>
      </c>
      <c r="N371" s="422" t="s">
        <v>3081</v>
      </c>
      <c r="O371" s="422" t="s">
        <v>3081</v>
      </c>
      <c r="P371" s="20" t="s">
        <v>2536</v>
      </c>
    </row>
    <row r="372" spans="1:16" ht="33.75">
      <c r="A372" s="30">
        <v>225</v>
      </c>
      <c r="B372" s="69">
        <v>394</v>
      </c>
      <c r="C372" s="26" t="s">
        <v>959</v>
      </c>
      <c r="D372" s="422"/>
      <c r="E372" s="422" t="s">
        <v>2910</v>
      </c>
      <c r="F372" s="11" t="s">
        <v>332</v>
      </c>
      <c r="G372" s="30" t="s">
        <v>3465</v>
      </c>
      <c r="H372" s="34">
        <v>280.8759</v>
      </c>
      <c r="I372" s="271">
        <v>36713</v>
      </c>
      <c r="J372" s="271" t="s">
        <v>2755</v>
      </c>
      <c r="K372" s="11" t="s">
        <v>78</v>
      </c>
      <c r="L372" s="11" t="s">
        <v>79</v>
      </c>
      <c r="M372" s="11" t="s">
        <v>1544</v>
      </c>
      <c r="N372" s="422" t="s">
        <v>3081</v>
      </c>
      <c r="O372" s="422" t="s">
        <v>3081</v>
      </c>
      <c r="P372" s="20" t="s">
        <v>1486</v>
      </c>
    </row>
    <row r="373" spans="1:16" ht="24">
      <c r="A373" s="30">
        <v>226</v>
      </c>
      <c r="B373" s="69">
        <v>395</v>
      </c>
      <c r="C373" s="14" t="s">
        <v>496</v>
      </c>
      <c r="D373" s="422"/>
      <c r="E373" s="422" t="s">
        <v>2910</v>
      </c>
      <c r="F373" s="11" t="s">
        <v>1625</v>
      </c>
      <c r="G373" s="30" t="s">
        <v>3465</v>
      </c>
      <c r="H373" s="114">
        <v>2604</v>
      </c>
      <c r="I373" s="271">
        <v>36746</v>
      </c>
      <c r="J373" s="271" t="s">
        <v>2755</v>
      </c>
      <c r="K373" s="11" t="s">
        <v>1995</v>
      </c>
      <c r="L373" s="11" t="s">
        <v>79</v>
      </c>
      <c r="M373" s="11" t="s">
        <v>1207</v>
      </c>
      <c r="N373" s="422" t="s">
        <v>3081</v>
      </c>
      <c r="O373" s="422" t="s">
        <v>3081</v>
      </c>
      <c r="P373" s="461" t="s">
        <v>176</v>
      </c>
    </row>
    <row r="374" spans="1:16" ht="24">
      <c r="A374" s="30">
        <v>227</v>
      </c>
      <c r="B374" s="69">
        <v>396</v>
      </c>
      <c r="C374" s="14" t="s">
        <v>2272</v>
      </c>
      <c r="D374" s="422"/>
      <c r="E374" s="422" t="s">
        <v>2910</v>
      </c>
      <c r="F374" s="11" t="s">
        <v>173</v>
      </c>
      <c r="G374" s="30" t="s">
        <v>3465</v>
      </c>
      <c r="H374" s="114">
        <v>648</v>
      </c>
      <c r="I374" s="271">
        <v>36746</v>
      </c>
      <c r="J374" s="271" t="s">
        <v>2755</v>
      </c>
      <c r="K374" s="11" t="s">
        <v>78</v>
      </c>
      <c r="L374" s="11" t="s">
        <v>79</v>
      </c>
      <c r="M374" s="11" t="s">
        <v>1326</v>
      </c>
      <c r="N374" s="422" t="s">
        <v>3081</v>
      </c>
      <c r="O374" s="422" t="s">
        <v>3081</v>
      </c>
      <c r="P374" s="461" t="s">
        <v>176</v>
      </c>
    </row>
    <row r="375" spans="1:16" ht="24">
      <c r="A375" s="30">
        <v>228</v>
      </c>
      <c r="B375" s="69">
        <v>398</v>
      </c>
      <c r="C375" s="77" t="s">
        <v>223</v>
      </c>
      <c r="D375" s="422"/>
      <c r="E375" s="422" t="s">
        <v>2910</v>
      </c>
      <c r="F375" s="11" t="s">
        <v>2517</v>
      </c>
      <c r="G375" s="30" t="s">
        <v>3465</v>
      </c>
      <c r="H375" s="114">
        <v>3367.5</v>
      </c>
      <c r="I375" s="271" t="s">
        <v>1327</v>
      </c>
      <c r="J375" s="271" t="s">
        <v>2755</v>
      </c>
      <c r="K375" s="24" t="s">
        <v>1183</v>
      </c>
      <c r="L375" s="24" t="s">
        <v>79</v>
      </c>
      <c r="M375" s="24" t="s">
        <v>2682</v>
      </c>
      <c r="N375" s="422" t="s">
        <v>3081</v>
      </c>
      <c r="O375" s="422" t="s">
        <v>3081</v>
      </c>
      <c r="P375" s="461" t="s">
        <v>176</v>
      </c>
    </row>
    <row r="376" spans="1:16" ht="12.75">
      <c r="A376" s="30">
        <v>229</v>
      </c>
      <c r="B376" s="69">
        <v>400</v>
      </c>
      <c r="C376" s="77" t="s">
        <v>2397</v>
      </c>
      <c r="D376" s="422"/>
      <c r="E376" s="422" t="s">
        <v>2910</v>
      </c>
      <c r="F376" s="11" t="s">
        <v>143</v>
      </c>
      <c r="G376" s="30" t="s">
        <v>3465</v>
      </c>
      <c r="H376" s="34">
        <v>434.8957</v>
      </c>
      <c r="I376" s="271" t="s">
        <v>2266</v>
      </c>
      <c r="J376" s="271" t="s">
        <v>2755</v>
      </c>
      <c r="K376" s="24" t="s">
        <v>994</v>
      </c>
      <c r="L376" s="24" t="s">
        <v>79</v>
      </c>
      <c r="M376" s="24" t="s">
        <v>1813</v>
      </c>
      <c r="N376" s="422" t="s">
        <v>3081</v>
      </c>
      <c r="O376" s="422" t="s">
        <v>3081</v>
      </c>
      <c r="P376" s="460" t="s">
        <v>853</v>
      </c>
    </row>
    <row r="377" spans="1:16" ht="33.75">
      <c r="A377" s="30">
        <v>230</v>
      </c>
      <c r="B377" s="69">
        <v>401</v>
      </c>
      <c r="C377" s="46" t="s">
        <v>1002</v>
      </c>
      <c r="D377" s="422"/>
      <c r="E377" s="422" t="s">
        <v>2910</v>
      </c>
      <c r="F377" s="24" t="s">
        <v>896</v>
      </c>
      <c r="G377" s="30" t="s">
        <v>3465</v>
      </c>
      <c r="H377" s="34">
        <v>337.1619</v>
      </c>
      <c r="I377" s="271" t="s">
        <v>1373</v>
      </c>
      <c r="J377" s="271" t="s">
        <v>2755</v>
      </c>
      <c r="K377" s="24" t="s">
        <v>994</v>
      </c>
      <c r="L377" s="24" t="s">
        <v>79</v>
      </c>
      <c r="M377" s="24" t="s">
        <v>1813</v>
      </c>
      <c r="N377" s="422" t="s">
        <v>3081</v>
      </c>
      <c r="O377" s="422" t="s">
        <v>3081</v>
      </c>
      <c r="P377" s="20" t="s">
        <v>165</v>
      </c>
    </row>
    <row r="378" spans="1:16" ht="24">
      <c r="A378" s="30">
        <v>231</v>
      </c>
      <c r="B378" s="69">
        <v>404</v>
      </c>
      <c r="C378" s="46" t="s">
        <v>319</v>
      </c>
      <c r="D378" s="422"/>
      <c r="E378" s="422" t="s">
        <v>2910</v>
      </c>
      <c r="F378" s="11" t="s">
        <v>495</v>
      </c>
      <c r="G378" s="30" t="s">
        <v>3465</v>
      </c>
      <c r="H378" s="34">
        <v>324</v>
      </c>
      <c r="I378" s="271" t="s">
        <v>122</v>
      </c>
      <c r="J378" s="271" t="s">
        <v>2755</v>
      </c>
      <c r="K378" s="24" t="s">
        <v>123</v>
      </c>
      <c r="L378" s="24" t="s">
        <v>1220</v>
      </c>
      <c r="M378" s="24" t="s">
        <v>1125</v>
      </c>
      <c r="N378" s="422" t="s">
        <v>3081</v>
      </c>
      <c r="O378" s="422" t="s">
        <v>3081</v>
      </c>
      <c r="P378" s="20" t="s">
        <v>854</v>
      </c>
    </row>
    <row r="379" spans="1:16" ht="36">
      <c r="A379" s="30">
        <v>232</v>
      </c>
      <c r="B379" s="69">
        <v>406</v>
      </c>
      <c r="C379" s="46" t="s">
        <v>2295</v>
      </c>
      <c r="D379" s="422"/>
      <c r="E379" s="422" t="s">
        <v>2910</v>
      </c>
      <c r="F379" s="11" t="s">
        <v>1273</v>
      </c>
      <c r="G379" s="30" t="s">
        <v>3465</v>
      </c>
      <c r="H379" s="34">
        <v>2042.049</v>
      </c>
      <c r="I379" s="271" t="s">
        <v>2607</v>
      </c>
      <c r="J379" s="263" t="s">
        <v>2755</v>
      </c>
      <c r="K379" s="24" t="s">
        <v>1751</v>
      </c>
      <c r="L379" s="24" t="s">
        <v>1220</v>
      </c>
      <c r="M379" s="24" t="s">
        <v>897</v>
      </c>
      <c r="N379" s="422" t="s">
        <v>3081</v>
      </c>
      <c r="O379" s="422" t="s">
        <v>3081</v>
      </c>
      <c r="P379" s="395" t="s">
        <v>2368</v>
      </c>
    </row>
    <row r="380" spans="1:16" ht="24">
      <c r="A380" s="30">
        <v>233</v>
      </c>
      <c r="B380" s="69">
        <v>408</v>
      </c>
      <c r="C380" s="46" t="s">
        <v>129</v>
      </c>
      <c r="D380" s="422"/>
      <c r="E380" s="422" t="s">
        <v>2910</v>
      </c>
      <c r="F380" s="11" t="s">
        <v>791</v>
      </c>
      <c r="G380" s="30" t="s">
        <v>3465</v>
      </c>
      <c r="H380" s="34">
        <v>842.2693</v>
      </c>
      <c r="I380" s="271" t="s">
        <v>792</v>
      </c>
      <c r="J380" s="271" t="s">
        <v>2755</v>
      </c>
      <c r="K380" s="24" t="s">
        <v>1206</v>
      </c>
      <c r="L380" s="24" t="s">
        <v>1220</v>
      </c>
      <c r="M380" s="24" t="s">
        <v>1125</v>
      </c>
      <c r="N380" s="422" t="s">
        <v>3081</v>
      </c>
      <c r="O380" s="422" t="s">
        <v>3081</v>
      </c>
      <c r="P380" s="395" t="s">
        <v>2470</v>
      </c>
    </row>
    <row r="381" spans="1:16" ht="24">
      <c r="A381" s="30">
        <v>234</v>
      </c>
      <c r="B381" s="69">
        <v>409</v>
      </c>
      <c r="C381" s="46" t="s">
        <v>682</v>
      </c>
      <c r="D381" s="422"/>
      <c r="E381" s="422" t="s">
        <v>2910</v>
      </c>
      <c r="F381" s="11" t="s">
        <v>551</v>
      </c>
      <c r="G381" s="30" t="s">
        <v>3465</v>
      </c>
      <c r="H381" s="34">
        <v>810</v>
      </c>
      <c r="I381" s="271" t="s">
        <v>2678</v>
      </c>
      <c r="J381" s="271" t="s">
        <v>2755</v>
      </c>
      <c r="K381" s="24" t="s">
        <v>1206</v>
      </c>
      <c r="L381" s="24" t="s">
        <v>1220</v>
      </c>
      <c r="M381" s="24" t="s">
        <v>1125</v>
      </c>
      <c r="N381" s="422" t="s">
        <v>3081</v>
      </c>
      <c r="O381" s="422" t="s">
        <v>3081</v>
      </c>
      <c r="P381" s="395" t="s">
        <v>2470</v>
      </c>
    </row>
    <row r="382" spans="1:16" ht="45">
      <c r="A382" s="30">
        <v>235</v>
      </c>
      <c r="B382" s="69">
        <v>410</v>
      </c>
      <c r="C382" s="46" t="s">
        <v>2603</v>
      </c>
      <c r="D382" s="422"/>
      <c r="E382" s="422" t="s">
        <v>2910</v>
      </c>
      <c r="F382" s="11" t="s">
        <v>336</v>
      </c>
      <c r="G382" s="30" t="s">
        <v>3465</v>
      </c>
      <c r="H382" s="34">
        <v>843.684178</v>
      </c>
      <c r="I382" s="271" t="s">
        <v>793</v>
      </c>
      <c r="J382" s="271" t="s">
        <v>2755</v>
      </c>
      <c r="K382" s="24" t="s">
        <v>1299</v>
      </c>
      <c r="L382" s="24" t="s">
        <v>79</v>
      </c>
      <c r="M382" s="24" t="s">
        <v>986</v>
      </c>
      <c r="N382" s="422" t="s">
        <v>3081</v>
      </c>
      <c r="O382" s="422" t="s">
        <v>3081</v>
      </c>
      <c r="P382" s="395" t="s">
        <v>1473</v>
      </c>
    </row>
    <row r="383" spans="1:16" ht="48">
      <c r="A383" s="30">
        <v>236</v>
      </c>
      <c r="B383" s="69">
        <v>412</v>
      </c>
      <c r="C383" s="46" t="s">
        <v>702</v>
      </c>
      <c r="D383" s="422"/>
      <c r="E383" s="422" t="s">
        <v>2910</v>
      </c>
      <c r="F383" s="11" t="s">
        <v>670</v>
      </c>
      <c r="G383" s="30" t="s">
        <v>3465</v>
      </c>
      <c r="H383" s="34">
        <v>405</v>
      </c>
      <c r="I383" s="271" t="s">
        <v>671</v>
      </c>
      <c r="J383" s="271" t="s">
        <v>2755</v>
      </c>
      <c r="K383" s="24" t="s">
        <v>1206</v>
      </c>
      <c r="L383" s="24" t="s">
        <v>1220</v>
      </c>
      <c r="M383" s="24" t="s">
        <v>2104</v>
      </c>
      <c r="N383" s="422" t="s">
        <v>3081</v>
      </c>
      <c r="O383" s="422" t="s">
        <v>3081</v>
      </c>
      <c r="P383" s="395" t="s">
        <v>2470</v>
      </c>
    </row>
    <row r="384" spans="1:16" ht="48">
      <c r="A384" s="30">
        <v>237</v>
      </c>
      <c r="B384" s="69">
        <v>413</v>
      </c>
      <c r="C384" s="46" t="s">
        <v>375</v>
      </c>
      <c r="D384" s="422"/>
      <c r="E384" s="422" t="s">
        <v>2910</v>
      </c>
      <c r="F384" s="11" t="s">
        <v>894</v>
      </c>
      <c r="G384" s="30" t="s">
        <v>3465</v>
      </c>
      <c r="H384" s="34">
        <v>2024.872</v>
      </c>
      <c r="I384" s="271">
        <v>37237</v>
      </c>
      <c r="J384" s="271" t="s">
        <v>2755</v>
      </c>
      <c r="K384" s="24" t="s">
        <v>419</v>
      </c>
      <c r="L384" s="24" t="s">
        <v>79</v>
      </c>
      <c r="M384" s="24" t="s">
        <v>2104</v>
      </c>
      <c r="N384" s="422" t="s">
        <v>3081</v>
      </c>
      <c r="O384" s="422" t="s">
        <v>3081</v>
      </c>
      <c r="P384" s="20" t="s">
        <v>2217</v>
      </c>
    </row>
    <row r="385" spans="1:16" ht="72">
      <c r="A385" s="30">
        <v>238</v>
      </c>
      <c r="B385" s="69">
        <v>414</v>
      </c>
      <c r="C385" s="46" t="s">
        <v>837</v>
      </c>
      <c r="D385" s="422"/>
      <c r="E385" s="422" t="s">
        <v>2910</v>
      </c>
      <c r="F385" s="11" t="s">
        <v>717</v>
      </c>
      <c r="G385" s="30" t="s">
        <v>3465</v>
      </c>
      <c r="H385" s="34">
        <v>842.2634</v>
      </c>
      <c r="I385" s="271" t="s">
        <v>907</v>
      </c>
      <c r="J385" s="263" t="s">
        <v>2755</v>
      </c>
      <c r="K385" s="24" t="s">
        <v>1304</v>
      </c>
      <c r="L385" s="24" t="s">
        <v>79</v>
      </c>
      <c r="M385" s="24" t="s">
        <v>618</v>
      </c>
      <c r="N385" s="422" t="s">
        <v>3081</v>
      </c>
      <c r="O385" s="422" t="s">
        <v>3081</v>
      </c>
      <c r="P385" s="460" t="s">
        <v>3073</v>
      </c>
    </row>
    <row r="386" spans="1:16" ht="72">
      <c r="A386" s="30">
        <v>239</v>
      </c>
      <c r="B386" s="69">
        <v>417</v>
      </c>
      <c r="C386" s="46" t="s">
        <v>2497</v>
      </c>
      <c r="D386" s="422"/>
      <c r="E386" s="422" t="s">
        <v>2910</v>
      </c>
      <c r="F386" s="11" t="s">
        <v>1463</v>
      </c>
      <c r="G386" s="30" t="s">
        <v>3465</v>
      </c>
      <c r="H386" s="34">
        <v>505.3562</v>
      </c>
      <c r="I386" s="271" t="s">
        <v>2078</v>
      </c>
      <c r="J386" s="263" t="s">
        <v>2755</v>
      </c>
      <c r="K386" s="24" t="s">
        <v>2532</v>
      </c>
      <c r="L386" s="24" t="s">
        <v>79</v>
      </c>
      <c r="M386" s="24" t="s">
        <v>166</v>
      </c>
      <c r="N386" s="422" t="s">
        <v>3081</v>
      </c>
      <c r="O386" s="422" t="s">
        <v>3081</v>
      </c>
      <c r="P386" s="460" t="s">
        <v>1513</v>
      </c>
    </row>
    <row r="387" spans="1:16" ht="24">
      <c r="A387" s="30">
        <v>240</v>
      </c>
      <c r="B387" s="69">
        <v>418</v>
      </c>
      <c r="C387" s="46" t="s">
        <v>2173</v>
      </c>
      <c r="D387" s="422"/>
      <c r="E387" s="422" t="s">
        <v>2910</v>
      </c>
      <c r="F387" s="11" t="s">
        <v>2077</v>
      </c>
      <c r="G387" s="30" t="s">
        <v>3465</v>
      </c>
      <c r="H387" s="34">
        <v>648</v>
      </c>
      <c r="I387" s="271" t="s">
        <v>2150</v>
      </c>
      <c r="J387" s="271" t="s">
        <v>2755</v>
      </c>
      <c r="K387" s="24" t="s">
        <v>123</v>
      </c>
      <c r="L387" s="24" t="s">
        <v>1220</v>
      </c>
      <c r="M387" s="24" t="s">
        <v>1125</v>
      </c>
      <c r="N387" s="422" t="s">
        <v>3081</v>
      </c>
      <c r="O387" s="422" t="s">
        <v>3081</v>
      </c>
      <c r="P387" s="20" t="s">
        <v>500</v>
      </c>
    </row>
    <row r="388" spans="1:16" ht="24">
      <c r="A388" s="30">
        <v>241</v>
      </c>
      <c r="B388" s="69">
        <v>419</v>
      </c>
      <c r="C388" s="46" t="s">
        <v>255</v>
      </c>
      <c r="D388" s="422"/>
      <c r="E388" s="422" t="s">
        <v>2910</v>
      </c>
      <c r="F388" s="11" t="s">
        <v>300</v>
      </c>
      <c r="G388" s="30" t="s">
        <v>3465</v>
      </c>
      <c r="H388" s="34">
        <v>705.7672</v>
      </c>
      <c r="I388" s="271" t="s">
        <v>1302</v>
      </c>
      <c r="J388" s="271" t="s">
        <v>2755</v>
      </c>
      <c r="K388" s="24" t="s">
        <v>2505</v>
      </c>
      <c r="L388" s="24" t="s">
        <v>79</v>
      </c>
      <c r="M388" s="24" t="s">
        <v>2045</v>
      </c>
      <c r="N388" s="422" t="s">
        <v>3081</v>
      </c>
      <c r="O388" s="422" t="s">
        <v>3081</v>
      </c>
      <c r="P388" s="20" t="s">
        <v>1783</v>
      </c>
    </row>
    <row r="389" spans="1:16" ht="108">
      <c r="A389" s="30">
        <v>242</v>
      </c>
      <c r="B389" s="69">
        <v>420</v>
      </c>
      <c r="C389" s="46" t="s">
        <v>538</v>
      </c>
      <c r="D389" s="422"/>
      <c r="E389" s="422" t="s">
        <v>2910</v>
      </c>
      <c r="F389" s="11" t="s">
        <v>1463</v>
      </c>
      <c r="G389" s="30" t="s">
        <v>3465</v>
      </c>
      <c r="H389" s="34">
        <v>168.4189</v>
      </c>
      <c r="I389" s="271" t="s">
        <v>301</v>
      </c>
      <c r="J389" s="263" t="s">
        <v>2755</v>
      </c>
      <c r="K389" s="24" t="s">
        <v>1415</v>
      </c>
      <c r="L389" s="24" t="s">
        <v>79</v>
      </c>
      <c r="M389" s="24" t="s">
        <v>1556</v>
      </c>
      <c r="N389" s="422" t="s">
        <v>3081</v>
      </c>
      <c r="O389" s="422" t="s">
        <v>3081</v>
      </c>
      <c r="P389" s="460" t="s">
        <v>658</v>
      </c>
    </row>
    <row r="390" spans="1:16" ht="48">
      <c r="A390" s="30">
        <v>243</v>
      </c>
      <c r="B390" s="69">
        <v>421</v>
      </c>
      <c r="C390" s="14" t="s">
        <v>2238</v>
      </c>
      <c r="D390" s="422"/>
      <c r="E390" s="422" t="s">
        <v>2910</v>
      </c>
      <c r="F390" s="11" t="s">
        <v>1755</v>
      </c>
      <c r="G390" s="30" t="s">
        <v>3465</v>
      </c>
      <c r="H390" s="34">
        <v>7290</v>
      </c>
      <c r="I390" s="285">
        <v>37434</v>
      </c>
      <c r="J390" s="271" t="s">
        <v>2755</v>
      </c>
      <c r="K390" s="24" t="s">
        <v>1671</v>
      </c>
      <c r="L390" s="24" t="s">
        <v>1220</v>
      </c>
      <c r="M390" s="24" t="s">
        <v>2104</v>
      </c>
      <c r="N390" s="422" t="s">
        <v>3081</v>
      </c>
      <c r="O390" s="422" t="s">
        <v>3081</v>
      </c>
      <c r="P390" s="20" t="s">
        <v>1049</v>
      </c>
    </row>
    <row r="391" spans="1:16" ht="36">
      <c r="A391" s="30">
        <v>244</v>
      </c>
      <c r="B391" s="69">
        <v>428</v>
      </c>
      <c r="C391" s="46" t="s">
        <v>1539</v>
      </c>
      <c r="D391" s="422"/>
      <c r="E391" s="422" t="s">
        <v>2910</v>
      </c>
      <c r="F391" s="11" t="s">
        <v>246</v>
      </c>
      <c r="G391" s="30" t="s">
        <v>3465</v>
      </c>
      <c r="H391" s="34">
        <v>1014.4244</v>
      </c>
      <c r="I391" s="285">
        <v>37685</v>
      </c>
      <c r="J391" s="271" t="s">
        <v>2755</v>
      </c>
      <c r="K391" s="24" t="s">
        <v>813</v>
      </c>
      <c r="L391" s="24" t="s">
        <v>79</v>
      </c>
      <c r="M391" s="24" t="s">
        <v>2481</v>
      </c>
      <c r="N391" s="422" t="s">
        <v>3081</v>
      </c>
      <c r="O391" s="422" t="s">
        <v>3081</v>
      </c>
      <c r="P391" s="20" t="s">
        <v>2576</v>
      </c>
    </row>
    <row r="392" spans="1:16" ht="24">
      <c r="A392" s="30">
        <v>245</v>
      </c>
      <c r="B392" s="69">
        <v>429</v>
      </c>
      <c r="C392" s="46" t="s">
        <v>441</v>
      </c>
      <c r="D392" s="422"/>
      <c r="E392" s="422" t="s">
        <v>2910</v>
      </c>
      <c r="F392" s="11" t="s">
        <v>2753</v>
      </c>
      <c r="G392" s="30" t="s">
        <v>3465</v>
      </c>
      <c r="H392" s="34">
        <v>246.1989</v>
      </c>
      <c r="I392" s="285">
        <v>37732</v>
      </c>
      <c r="J392" s="271" t="s">
        <v>2755</v>
      </c>
      <c r="K392" s="24" t="s">
        <v>211</v>
      </c>
      <c r="L392" s="24" t="s">
        <v>1220</v>
      </c>
      <c r="M392" s="24" t="s">
        <v>1125</v>
      </c>
      <c r="N392" s="422" t="s">
        <v>3081</v>
      </c>
      <c r="O392" s="422" t="s">
        <v>3081</v>
      </c>
      <c r="P392" s="20" t="s">
        <v>978</v>
      </c>
    </row>
    <row r="393" spans="1:16" ht="48">
      <c r="A393" s="30">
        <v>246</v>
      </c>
      <c r="B393" s="69">
        <v>431</v>
      </c>
      <c r="C393" s="46" t="s">
        <v>2441</v>
      </c>
      <c r="D393" s="422"/>
      <c r="E393" s="422" t="s">
        <v>2910</v>
      </c>
      <c r="F393" s="11" t="s">
        <v>607</v>
      </c>
      <c r="G393" s="30" t="s">
        <v>3465</v>
      </c>
      <c r="H393" s="34">
        <v>243</v>
      </c>
      <c r="I393" s="285">
        <v>37774</v>
      </c>
      <c r="J393" s="271" t="s">
        <v>2755</v>
      </c>
      <c r="K393" s="24" t="s">
        <v>2461</v>
      </c>
      <c r="L393" s="24" t="s">
        <v>1220</v>
      </c>
      <c r="M393" s="24" t="s">
        <v>1331</v>
      </c>
      <c r="N393" s="422" t="s">
        <v>3081</v>
      </c>
      <c r="O393" s="422" t="s">
        <v>3081</v>
      </c>
      <c r="P393" s="395" t="s">
        <v>2444</v>
      </c>
    </row>
    <row r="394" spans="1:16" ht="24">
      <c r="A394" s="30">
        <v>247</v>
      </c>
      <c r="B394" s="69">
        <v>432</v>
      </c>
      <c r="C394" s="46" t="s">
        <v>1801</v>
      </c>
      <c r="D394" s="422"/>
      <c r="E394" s="422" t="s">
        <v>2910</v>
      </c>
      <c r="F394" s="11" t="s">
        <v>1792</v>
      </c>
      <c r="G394" s="30" t="s">
        <v>3465</v>
      </c>
      <c r="H394" s="34">
        <v>589.5693</v>
      </c>
      <c r="I394" s="271">
        <v>37813</v>
      </c>
      <c r="J394" s="271" t="s">
        <v>2755</v>
      </c>
      <c r="K394" s="24" t="s">
        <v>1415</v>
      </c>
      <c r="L394" s="24" t="s">
        <v>79</v>
      </c>
      <c r="M394" s="24" t="s">
        <v>1125</v>
      </c>
      <c r="N394" s="422" t="s">
        <v>3081</v>
      </c>
      <c r="O394" s="422" t="s">
        <v>3081</v>
      </c>
      <c r="P394" s="20" t="s">
        <v>13</v>
      </c>
    </row>
    <row r="395" spans="1:16" ht="33.75">
      <c r="A395" s="30">
        <v>248</v>
      </c>
      <c r="B395" s="69">
        <v>435</v>
      </c>
      <c r="C395" s="46" t="s">
        <v>1588</v>
      </c>
      <c r="D395" s="422"/>
      <c r="E395" s="422" t="s">
        <v>2910</v>
      </c>
      <c r="F395" s="11" t="s">
        <v>2543</v>
      </c>
      <c r="G395" s="30" t="s">
        <v>3465</v>
      </c>
      <c r="H395" s="34">
        <v>840</v>
      </c>
      <c r="I395" s="285">
        <v>37861</v>
      </c>
      <c r="J395" s="271" t="s">
        <v>2755</v>
      </c>
      <c r="K395" s="24" t="s">
        <v>1415</v>
      </c>
      <c r="L395" s="24" t="s">
        <v>79</v>
      </c>
      <c r="M395" s="24" t="s">
        <v>1125</v>
      </c>
      <c r="N395" s="422" t="s">
        <v>3081</v>
      </c>
      <c r="O395" s="422" t="s">
        <v>3081</v>
      </c>
      <c r="P395" s="20" t="s">
        <v>193</v>
      </c>
    </row>
    <row r="396" spans="1:16" ht="33.75">
      <c r="A396" s="30">
        <v>249</v>
      </c>
      <c r="B396" s="69">
        <v>447</v>
      </c>
      <c r="C396" s="46" t="s">
        <v>2185</v>
      </c>
      <c r="D396" s="422"/>
      <c r="E396" s="422" t="s">
        <v>2910</v>
      </c>
      <c r="F396" s="11" t="s">
        <v>2449</v>
      </c>
      <c r="G396" s="30" t="s">
        <v>3465</v>
      </c>
      <c r="H396" s="34">
        <v>5040</v>
      </c>
      <c r="I396" s="271">
        <v>38401</v>
      </c>
      <c r="J396" s="271" t="s">
        <v>2755</v>
      </c>
      <c r="K396" s="24" t="s">
        <v>45</v>
      </c>
      <c r="L396" s="24" t="s">
        <v>79</v>
      </c>
      <c r="M396" s="24" t="s">
        <v>345</v>
      </c>
      <c r="N396" s="422" t="s">
        <v>3081</v>
      </c>
      <c r="O396" s="422" t="s">
        <v>3081</v>
      </c>
      <c r="P396" s="27" t="s">
        <v>192</v>
      </c>
    </row>
    <row r="397" spans="1:16" ht="33.75">
      <c r="A397" s="30">
        <v>250</v>
      </c>
      <c r="B397" s="69">
        <v>448</v>
      </c>
      <c r="C397" s="46" t="s">
        <v>2480</v>
      </c>
      <c r="D397" s="422"/>
      <c r="E397" s="422" t="s">
        <v>2910</v>
      </c>
      <c r="F397" s="11" t="s">
        <v>1670</v>
      </c>
      <c r="G397" s="30" t="s">
        <v>3465</v>
      </c>
      <c r="H397" s="34">
        <v>3948</v>
      </c>
      <c r="I397" s="271">
        <v>38401</v>
      </c>
      <c r="J397" s="271" t="s">
        <v>2755</v>
      </c>
      <c r="K397" s="24" t="s">
        <v>45</v>
      </c>
      <c r="L397" s="24" t="s">
        <v>79</v>
      </c>
      <c r="M397" s="24" t="s">
        <v>2647</v>
      </c>
      <c r="N397" s="422" t="s">
        <v>3081</v>
      </c>
      <c r="O397" s="422" t="s">
        <v>3081</v>
      </c>
      <c r="P397" s="27" t="s">
        <v>192</v>
      </c>
    </row>
    <row r="398" spans="1:16" ht="22.5">
      <c r="A398" s="30">
        <v>251</v>
      </c>
      <c r="B398" s="69">
        <v>450</v>
      </c>
      <c r="C398" s="46" t="s">
        <v>1622</v>
      </c>
      <c r="D398" s="422"/>
      <c r="E398" s="422" t="s">
        <v>2910</v>
      </c>
      <c r="F398" s="11" t="s">
        <v>1464</v>
      </c>
      <c r="G398" s="30" t="s">
        <v>3465</v>
      </c>
      <c r="H398" s="34">
        <v>168.3466</v>
      </c>
      <c r="I398" s="271">
        <v>38415</v>
      </c>
      <c r="J398" s="271" t="s">
        <v>2755</v>
      </c>
      <c r="K398" s="24" t="s">
        <v>1460</v>
      </c>
      <c r="L398" s="24" t="s">
        <v>1220</v>
      </c>
      <c r="M398" s="24" t="s">
        <v>2270</v>
      </c>
      <c r="N398" s="422" t="s">
        <v>3081</v>
      </c>
      <c r="O398" s="422" t="s">
        <v>3081</v>
      </c>
      <c r="P398" s="20" t="s">
        <v>1798</v>
      </c>
    </row>
    <row r="399" spans="1:16" ht="33.75">
      <c r="A399" s="30">
        <v>252</v>
      </c>
      <c r="B399" s="69">
        <v>451</v>
      </c>
      <c r="C399" s="46" t="s">
        <v>1623</v>
      </c>
      <c r="D399" s="422"/>
      <c r="E399" s="422" t="s">
        <v>2910</v>
      </c>
      <c r="F399" s="11" t="s">
        <v>1109</v>
      </c>
      <c r="G399" s="30" t="s">
        <v>3465</v>
      </c>
      <c r="H399" s="34">
        <v>516.6086</v>
      </c>
      <c r="I399" s="271">
        <v>38420</v>
      </c>
      <c r="J399" s="271" t="s">
        <v>2755</v>
      </c>
      <c r="K399" s="24" t="s">
        <v>1526</v>
      </c>
      <c r="L399" s="24" t="s">
        <v>1220</v>
      </c>
      <c r="M399" s="24" t="s">
        <v>1873</v>
      </c>
      <c r="N399" s="422" t="s">
        <v>3081</v>
      </c>
      <c r="O399" s="422" t="s">
        <v>3081</v>
      </c>
      <c r="P399" s="20" t="s">
        <v>191</v>
      </c>
    </row>
    <row r="400" spans="1:16" ht="36">
      <c r="A400" s="30">
        <v>253</v>
      </c>
      <c r="B400" s="69">
        <v>453</v>
      </c>
      <c r="C400" s="46" t="s">
        <v>426</v>
      </c>
      <c r="D400" s="422"/>
      <c r="E400" s="422" t="s">
        <v>2910</v>
      </c>
      <c r="F400" s="11" t="s">
        <v>1670</v>
      </c>
      <c r="G400" s="30" t="s">
        <v>3465</v>
      </c>
      <c r="H400" s="34">
        <v>865.1467</v>
      </c>
      <c r="I400" s="271">
        <v>38538</v>
      </c>
      <c r="J400" s="271" t="s">
        <v>2755</v>
      </c>
      <c r="K400" s="24" t="s">
        <v>1023</v>
      </c>
      <c r="L400" s="24" t="s">
        <v>874</v>
      </c>
      <c r="M400" s="24" t="s">
        <v>105</v>
      </c>
      <c r="N400" s="422" t="s">
        <v>3081</v>
      </c>
      <c r="O400" s="422" t="s">
        <v>3081</v>
      </c>
      <c r="P400" s="20" t="s">
        <v>1170</v>
      </c>
    </row>
    <row r="401" spans="1:16" ht="33.75">
      <c r="A401" s="30">
        <v>254</v>
      </c>
      <c r="B401" s="69">
        <v>454</v>
      </c>
      <c r="C401" s="46" t="s">
        <v>427</v>
      </c>
      <c r="D401" s="422"/>
      <c r="E401" s="422" t="s">
        <v>2910</v>
      </c>
      <c r="F401" s="11" t="s">
        <v>809</v>
      </c>
      <c r="G401" s="30" t="s">
        <v>3465</v>
      </c>
      <c r="H401" s="34">
        <v>84.1377</v>
      </c>
      <c r="I401" s="271">
        <v>38569</v>
      </c>
      <c r="J401" s="271" t="s">
        <v>2755</v>
      </c>
      <c r="K401" s="24" t="s">
        <v>2679</v>
      </c>
      <c r="L401" s="24" t="s">
        <v>1220</v>
      </c>
      <c r="M401" s="24" t="s">
        <v>1125</v>
      </c>
      <c r="N401" s="422" t="s">
        <v>3081</v>
      </c>
      <c r="O401" s="422" t="s">
        <v>3081</v>
      </c>
      <c r="P401" s="20" t="s">
        <v>1214</v>
      </c>
    </row>
    <row r="402" spans="1:16" ht="56.25">
      <c r="A402" s="30">
        <v>255</v>
      </c>
      <c r="B402" s="69">
        <v>377</v>
      </c>
      <c r="C402" s="26" t="s">
        <v>1020</v>
      </c>
      <c r="D402" s="422"/>
      <c r="E402" s="422" t="s">
        <v>2910</v>
      </c>
      <c r="F402" s="11" t="s">
        <v>1286</v>
      </c>
      <c r="G402" s="30" t="s">
        <v>3465</v>
      </c>
      <c r="H402" s="34">
        <v>571.3987</v>
      </c>
      <c r="I402" s="271">
        <v>36070</v>
      </c>
      <c r="J402" s="271" t="s">
        <v>2755</v>
      </c>
      <c r="K402" s="11" t="s">
        <v>78</v>
      </c>
      <c r="L402" s="11" t="s">
        <v>79</v>
      </c>
      <c r="M402" s="11" t="s">
        <v>381</v>
      </c>
      <c r="N402" s="422" t="s">
        <v>3081</v>
      </c>
      <c r="O402" s="422" t="s">
        <v>3081</v>
      </c>
      <c r="P402" s="20" t="s">
        <v>1953</v>
      </c>
    </row>
    <row r="403" spans="1:16" ht="48">
      <c r="A403" s="30">
        <v>256</v>
      </c>
      <c r="B403" s="69">
        <v>437</v>
      </c>
      <c r="C403" s="46" t="s">
        <v>527</v>
      </c>
      <c r="D403" s="422"/>
      <c r="E403" s="422" t="s">
        <v>2910</v>
      </c>
      <c r="F403" s="11" t="s">
        <v>389</v>
      </c>
      <c r="G403" s="30" t="s">
        <v>3465</v>
      </c>
      <c r="H403" s="34">
        <v>337.2122</v>
      </c>
      <c r="I403" s="271">
        <v>38037</v>
      </c>
      <c r="J403" s="271" t="s">
        <v>2755</v>
      </c>
      <c r="K403" s="24" t="s">
        <v>390</v>
      </c>
      <c r="L403" s="24" t="s">
        <v>79</v>
      </c>
      <c r="M403" s="24" t="s">
        <v>2324</v>
      </c>
      <c r="N403" s="422" t="s">
        <v>3081</v>
      </c>
      <c r="O403" s="422" t="s">
        <v>3081</v>
      </c>
      <c r="P403" s="460" t="s">
        <v>1619</v>
      </c>
    </row>
    <row r="404" spans="1:16" ht="33.75">
      <c r="A404" s="30">
        <v>257</v>
      </c>
      <c r="B404" s="69">
        <v>217</v>
      </c>
      <c r="C404" s="26" t="s">
        <v>70</v>
      </c>
      <c r="D404" s="422"/>
      <c r="E404" s="422" t="s">
        <v>2910</v>
      </c>
      <c r="F404" s="11" t="s">
        <v>378</v>
      </c>
      <c r="G404" s="30" t="s">
        <v>3465</v>
      </c>
      <c r="H404" s="34">
        <v>840.751</v>
      </c>
      <c r="I404" s="271">
        <v>34981</v>
      </c>
      <c r="J404" s="271" t="s">
        <v>2755</v>
      </c>
      <c r="K404" s="11" t="s">
        <v>1016</v>
      </c>
      <c r="L404" s="11" t="s">
        <v>1220</v>
      </c>
      <c r="M404" s="11" t="s">
        <v>2270</v>
      </c>
      <c r="N404" s="422" t="s">
        <v>3081</v>
      </c>
      <c r="O404" s="422" t="s">
        <v>3081</v>
      </c>
      <c r="P404" s="20" t="s">
        <v>227</v>
      </c>
    </row>
    <row r="405" spans="1:16" ht="22.5">
      <c r="A405" s="30">
        <v>258</v>
      </c>
      <c r="B405" s="69">
        <v>219</v>
      </c>
      <c r="C405" s="26" t="s">
        <v>686</v>
      </c>
      <c r="D405" s="422"/>
      <c r="E405" s="422" t="s">
        <v>2910</v>
      </c>
      <c r="F405" s="11" t="s">
        <v>1643</v>
      </c>
      <c r="G405" s="30" t="s">
        <v>3465</v>
      </c>
      <c r="H405" s="34">
        <v>720.3972</v>
      </c>
      <c r="I405" s="271">
        <v>34981</v>
      </c>
      <c r="J405" s="271" t="s">
        <v>2755</v>
      </c>
      <c r="K405" s="11" t="s">
        <v>1644</v>
      </c>
      <c r="L405" s="11" t="s">
        <v>1220</v>
      </c>
      <c r="M405" s="11" t="s">
        <v>2270</v>
      </c>
      <c r="N405" s="422" t="s">
        <v>3081</v>
      </c>
      <c r="O405" s="422" t="s">
        <v>3081</v>
      </c>
      <c r="P405" s="460" t="s">
        <v>13</v>
      </c>
    </row>
    <row r="406" spans="1:16" ht="33.75">
      <c r="A406" s="30">
        <v>259</v>
      </c>
      <c r="B406" s="69">
        <v>274</v>
      </c>
      <c r="C406" s="26" t="s">
        <v>1356</v>
      </c>
      <c r="D406" s="422"/>
      <c r="E406" s="422" t="s">
        <v>2910</v>
      </c>
      <c r="F406" s="11" t="s">
        <v>871</v>
      </c>
      <c r="G406" s="30" t="s">
        <v>3465</v>
      </c>
      <c r="H406" s="34">
        <v>648</v>
      </c>
      <c r="I406" s="271">
        <v>35474</v>
      </c>
      <c r="J406" s="271" t="s">
        <v>2755</v>
      </c>
      <c r="K406" s="11" t="s">
        <v>46</v>
      </c>
      <c r="L406" s="11" t="s">
        <v>1220</v>
      </c>
      <c r="M406" s="11" t="s">
        <v>872</v>
      </c>
      <c r="N406" s="422" t="s">
        <v>3081</v>
      </c>
      <c r="O406" s="422" t="s">
        <v>3081</v>
      </c>
      <c r="P406" s="460" t="s">
        <v>1557</v>
      </c>
    </row>
    <row r="407" spans="1:16" ht="33.75">
      <c r="A407" s="30">
        <v>260</v>
      </c>
      <c r="B407" s="69">
        <v>422</v>
      </c>
      <c r="C407" s="46" t="s">
        <v>2326</v>
      </c>
      <c r="D407" s="422"/>
      <c r="E407" s="422" t="s">
        <v>2910</v>
      </c>
      <c r="F407" s="11" t="s">
        <v>2301</v>
      </c>
      <c r="G407" s="30" t="s">
        <v>3465</v>
      </c>
      <c r="H407" s="34">
        <v>228.875</v>
      </c>
      <c r="I407" s="285">
        <v>37467</v>
      </c>
      <c r="J407" s="271" t="s">
        <v>2755</v>
      </c>
      <c r="K407" s="24" t="s">
        <v>2395</v>
      </c>
      <c r="L407" s="24" t="s">
        <v>1220</v>
      </c>
      <c r="M407" s="24" t="s">
        <v>2652</v>
      </c>
      <c r="N407" s="422" t="s">
        <v>3081</v>
      </c>
      <c r="O407" s="422" t="s">
        <v>3081</v>
      </c>
      <c r="P407" s="460" t="s">
        <v>796</v>
      </c>
    </row>
    <row r="408" spans="1:16" ht="33.75">
      <c r="A408" s="30">
        <v>261</v>
      </c>
      <c r="B408" s="69">
        <v>91</v>
      </c>
      <c r="C408" s="26" t="s">
        <v>2053</v>
      </c>
      <c r="D408" s="422"/>
      <c r="E408" s="422" t="s">
        <v>2910</v>
      </c>
      <c r="F408" s="11" t="s">
        <v>758</v>
      </c>
      <c r="G408" s="30" t="s">
        <v>3465</v>
      </c>
      <c r="H408" s="34">
        <v>350.936</v>
      </c>
      <c r="I408" s="271">
        <v>34152</v>
      </c>
      <c r="J408" s="271" t="s">
        <v>2755</v>
      </c>
      <c r="K408" s="11" t="s">
        <v>451</v>
      </c>
      <c r="L408" s="22" t="s">
        <v>79</v>
      </c>
      <c r="M408" s="22" t="s">
        <v>2677</v>
      </c>
      <c r="N408" s="422" t="s">
        <v>3081</v>
      </c>
      <c r="O408" s="422" t="s">
        <v>3081</v>
      </c>
      <c r="P408" s="20" t="s">
        <v>430</v>
      </c>
    </row>
    <row r="409" spans="1:16" ht="33.75">
      <c r="A409" s="30">
        <v>262</v>
      </c>
      <c r="B409" s="69">
        <v>442</v>
      </c>
      <c r="C409" s="46" t="s">
        <v>1090</v>
      </c>
      <c r="D409" s="422"/>
      <c r="E409" s="422" t="s">
        <v>2910</v>
      </c>
      <c r="F409" s="11" t="s">
        <v>321</v>
      </c>
      <c r="G409" s="30" t="s">
        <v>3465</v>
      </c>
      <c r="H409" s="34">
        <v>840.5271</v>
      </c>
      <c r="I409" s="271">
        <v>38145</v>
      </c>
      <c r="J409" s="263" t="s">
        <v>2755</v>
      </c>
      <c r="K409" s="41" t="s">
        <v>1359</v>
      </c>
      <c r="L409" s="24" t="s">
        <v>1220</v>
      </c>
      <c r="M409" s="24" t="s">
        <v>1125</v>
      </c>
      <c r="N409" s="422" t="s">
        <v>3081</v>
      </c>
      <c r="O409" s="422" t="s">
        <v>3081</v>
      </c>
      <c r="P409" s="20" t="s">
        <v>1069</v>
      </c>
    </row>
    <row r="410" spans="1:16" ht="48">
      <c r="A410" s="30">
        <v>263</v>
      </c>
      <c r="B410" s="69">
        <v>299</v>
      </c>
      <c r="C410" s="26" t="s">
        <v>102</v>
      </c>
      <c r="D410" s="422"/>
      <c r="E410" s="422" t="s">
        <v>2910</v>
      </c>
      <c r="F410" s="45" t="s">
        <v>3035</v>
      </c>
      <c r="G410" s="30" t="s">
        <v>3465</v>
      </c>
      <c r="H410" s="34">
        <v>3708</v>
      </c>
      <c r="I410" s="271">
        <v>35598</v>
      </c>
      <c r="J410" s="263" t="s">
        <v>2755</v>
      </c>
      <c r="K410" s="11" t="s">
        <v>1502</v>
      </c>
      <c r="L410" s="11" t="s">
        <v>79</v>
      </c>
      <c r="M410" s="11" t="s">
        <v>1503</v>
      </c>
      <c r="N410" s="422" t="s">
        <v>3081</v>
      </c>
      <c r="O410" s="422" t="s">
        <v>3081</v>
      </c>
      <c r="P410" s="20" t="s">
        <v>557</v>
      </c>
    </row>
    <row r="411" spans="1:16" ht="60">
      <c r="A411" s="30">
        <v>264</v>
      </c>
      <c r="B411" s="69">
        <v>189</v>
      </c>
      <c r="C411" s="26" t="s">
        <v>2049</v>
      </c>
      <c r="D411" s="422"/>
      <c r="E411" s="422" t="s">
        <v>2910</v>
      </c>
      <c r="F411" s="11" t="s">
        <v>3036</v>
      </c>
      <c r="G411" s="30" t="s">
        <v>3465</v>
      </c>
      <c r="H411" s="34">
        <v>5000</v>
      </c>
      <c r="I411" s="271">
        <v>34879</v>
      </c>
      <c r="J411" s="263" t="s">
        <v>2755</v>
      </c>
      <c r="K411" s="11" t="s">
        <v>2625</v>
      </c>
      <c r="L411" s="11" t="s">
        <v>79</v>
      </c>
      <c r="M411" s="11" t="s">
        <v>2494</v>
      </c>
      <c r="N411" s="422" t="s">
        <v>3081</v>
      </c>
      <c r="O411" s="422" t="s">
        <v>3081</v>
      </c>
      <c r="P411" s="20" t="s">
        <v>1782</v>
      </c>
    </row>
    <row r="412" spans="1:16" ht="48">
      <c r="A412" s="1077">
        <v>265</v>
      </c>
      <c r="B412" s="1109">
        <v>38</v>
      </c>
      <c r="C412" s="1110" t="s">
        <v>2316</v>
      </c>
      <c r="D412" s="1111"/>
      <c r="E412" s="1111" t="s">
        <v>2910</v>
      </c>
      <c r="F412" s="1042" t="s">
        <v>3037</v>
      </c>
      <c r="G412" s="1077" t="s">
        <v>3465</v>
      </c>
      <c r="H412" s="1112">
        <v>1640.13</v>
      </c>
      <c r="I412" s="1113">
        <v>33484</v>
      </c>
      <c r="J412" s="1043" t="s">
        <v>2755</v>
      </c>
      <c r="K412" s="1042" t="s">
        <v>46</v>
      </c>
      <c r="L412" s="1114" t="s">
        <v>1220</v>
      </c>
      <c r="M412" s="1042" t="s">
        <v>1975</v>
      </c>
      <c r="N412" s="1111" t="s">
        <v>3081</v>
      </c>
      <c r="O412" s="1111" t="s">
        <v>3081</v>
      </c>
      <c r="P412" s="1115" t="s">
        <v>3074</v>
      </c>
    </row>
    <row r="413" spans="1:16" ht="60">
      <c r="A413" s="30">
        <v>266</v>
      </c>
      <c r="B413" s="69">
        <v>270</v>
      </c>
      <c r="C413" s="26" t="s">
        <v>1447</v>
      </c>
      <c r="D413" s="422"/>
      <c r="E413" s="422" t="s">
        <v>2910</v>
      </c>
      <c r="F413" s="11" t="s">
        <v>3038</v>
      </c>
      <c r="G413" s="30" t="s">
        <v>3465</v>
      </c>
      <c r="H413" s="34">
        <v>3997.0253</v>
      </c>
      <c r="I413" s="271">
        <v>35381</v>
      </c>
      <c r="J413" s="263" t="s">
        <v>2755</v>
      </c>
      <c r="K413" s="11" t="s">
        <v>418</v>
      </c>
      <c r="L413" s="11" t="s">
        <v>79</v>
      </c>
      <c r="M413" s="11" t="s">
        <v>1218</v>
      </c>
      <c r="N413" s="422" t="s">
        <v>3081</v>
      </c>
      <c r="O413" s="422" t="s">
        <v>3081</v>
      </c>
      <c r="P413" s="20" t="s">
        <v>37</v>
      </c>
    </row>
    <row r="414" spans="1:16" ht="48">
      <c r="A414" s="30">
        <v>267</v>
      </c>
      <c r="B414" s="69">
        <v>309</v>
      </c>
      <c r="C414" s="26" t="s">
        <v>1925</v>
      </c>
      <c r="D414" s="422"/>
      <c r="E414" s="422" t="s">
        <v>2910</v>
      </c>
      <c r="F414" s="11" t="s">
        <v>3042</v>
      </c>
      <c r="G414" s="30" t="s">
        <v>3465</v>
      </c>
      <c r="H414" s="34">
        <v>1642.9091</v>
      </c>
      <c r="I414" s="271">
        <v>35661</v>
      </c>
      <c r="J414" s="263" t="s">
        <v>2755</v>
      </c>
      <c r="K414" s="11" t="s">
        <v>2175</v>
      </c>
      <c r="L414" s="11" t="s">
        <v>79</v>
      </c>
      <c r="M414" s="11" t="s">
        <v>2236</v>
      </c>
      <c r="N414" s="422" t="s">
        <v>3081</v>
      </c>
      <c r="O414" s="422" t="s">
        <v>3081</v>
      </c>
      <c r="P414" s="20" t="s">
        <v>37</v>
      </c>
    </row>
    <row r="415" spans="1:16" ht="72">
      <c r="A415" s="30">
        <v>268</v>
      </c>
      <c r="B415" s="435">
        <v>449</v>
      </c>
      <c r="C415" s="352" t="s">
        <v>1621</v>
      </c>
      <c r="D415" s="426"/>
      <c r="E415" s="426" t="s">
        <v>2910</v>
      </c>
      <c r="F415" s="141" t="s">
        <v>3041</v>
      </c>
      <c r="G415" s="30" t="s">
        <v>3465</v>
      </c>
      <c r="H415" s="173">
        <v>247.9056</v>
      </c>
      <c r="I415" s="274">
        <v>38414</v>
      </c>
      <c r="J415" s="282" t="s">
        <v>2755</v>
      </c>
      <c r="K415" s="174" t="s">
        <v>2493</v>
      </c>
      <c r="L415" s="174" t="s">
        <v>1220</v>
      </c>
      <c r="M415" s="174" t="s">
        <v>769</v>
      </c>
      <c r="N415" s="426" t="s">
        <v>3081</v>
      </c>
      <c r="O415" s="422" t="s">
        <v>3081</v>
      </c>
      <c r="P415" s="353" t="s">
        <v>1335</v>
      </c>
    </row>
    <row r="416" spans="1:16" ht="60">
      <c r="A416" s="30">
        <v>269</v>
      </c>
      <c r="B416" s="69">
        <v>63</v>
      </c>
      <c r="C416" s="26" t="s">
        <v>2066</v>
      </c>
      <c r="D416" s="422"/>
      <c r="E416" s="422" t="s">
        <v>2910</v>
      </c>
      <c r="F416" s="11" t="s">
        <v>3039</v>
      </c>
      <c r="G416" s="30" t="s">
        <v>3465</v>
      </c>
      <c r="H416" s="34">
        <v>431.7186</v>
      </c>
      <c r="I416" s="271">
        <v>33673</v>
      </c>
      <c r="J416" s="263" t="s">
        <v>2755</v>
      </c>
      <c r="K416" s="11" t="s">
        <v>2211</v>
      </c>
      <c r="L416" s="22" t="s">
        <v>1220</v>
      </c>
      <c r="M416" s="11" t="s">
        <v>769</v>
      </c>
      <c r="N416" s="422" t="s">
        <v>3081</v>
      </c>
      <c r="O416" s="422" t="s">
        <v>3081</v>
      </c>
      <c r="P416" s="20" t="s">
        <v>591</v>
      </c>
    </row>
    <row r="417" spans="1:16" ht="60">
      <c r="A417" s="30">
        <v>270</v>
      </c>
      <c r="B417" s="69">
        <v>284</v>
      </c>
      <c r="C417" s="26" t="s">
        <v>81</v>
      </c>
      <c r="D417" s="422"/>
      <c r="E417" s="422" t="s">
        <v>2910</v>
      </c>
      <c r="F417" s="11" t="s">
        <v>3040</v>
      </c>
      <c r="G417" s="30" t="s">
        <v>3465</v>
      </c>
      <c r="H417" s="34">
        <v>420.6202</v>
      </c>
      <c r="I417" s="271">
        <v>35502</v>
      </c>
      <c r="J417" s="263" t="s">
        <v>2755</v>
      </c>
      <c r="K417" s="11" t="s">
        <v>46</v>
      </c>
      <c r="L417" s="11" t="s">
        <v>1220</v>
      </c>
      <c r="M417" s="11" t="s">
        <v>2527</v>
      </c>
      <c r="N417" s="422" t="s">
        <v>3081</v>
      </c>
      <c r="O417" s="422" t="s">
        <v>3081</v>
      </c>
      <c r="P417" s="462" t="s">
        <v>3075</v>
      </c>
    </row>
    <row r="418" spans="1:16" ht="25.5" customHeight="1">
      <c r="A418" s="109"/>
      <c r="B418" s="434"/>
      <c r="C418" s="349"/>
      <c r="D418" s="425"/>
      <c r="E418" s="425" t="s">
        <v>2755</v>
      </c>
      <c r="F418" s="60"/>
      <c r="G418" s="109"/>
      <c r="H418" s="168">
        <f>SUM(H148:H417)</f>
        <v>386524.737378</v>
      </c>
      <c r="I418" s="299"/>
      <c r="J418" s="350"/>
      <c r="K418" s="88"/>
      <c r="L418" s="88"/>
      <c r="M418" s="88"/>
      <c r="N418" s="425" t="s">
        <v>2755</v>
      </c>
      <c r="O418" s="425"/>
      <c r="P418" s="351"/>
    </row>
    <row r="419" spans="2:10" ht="20.25" customHeight="1">
      <c r="B419" s="4" t="s">
        <v>3238</v>
      </c>
      <c r="H419" s="290"/>
      <c r="J419" s="167"/>
    </row>
    <row r="420" spans="1:16" ht="60">
      <c r="A420" s="30">
        <v>1</v>
      </c>
      <c r="B420" s="69">
        <v>155</v>
      </c>
      <c r="C420" s="26" t="s">
        <v>905</v>
      </c>
      <c r="D420" s="422"/>
      <c r="E420" s="422" t="s">
        <v>2910</v>
      </c>
      <c r="F420" s="11" t="s">
        <v>3030</v>
      </c>
      <c r="G420" s="30" t="s">
        <v>3465</v>
      </c>
      <c r="H420" s="34">
        <v>421.2346</v>
      </c>
      <c r="I420" s="271">
        <v>34578</v>
      </c>
      <c r="J420" s="263" t="s">
        <v>2755</v>
      </c>
      <c r="K420" s="11" t="s">
        <v>2175</v>
      </c>
      <c r="L420" s="11" t="s">
        <v>79</v>
      </c>
      <c r="M420" s="11" t="s">
        <v>2176</v>
      </c>
      <c r="N420" s="422" t="s">
        <v>3081</v>
      </c>
      <c r="O420" s="422" t="s">
        <v>3081</v>
      </c>
      <c r="P420" s="20" t="s">
        <v>1757</v>
      </c>
    </row>
    <row r="421" spans="1:16" ht="36">
      <c r="A421" s="30">
        <f>A420+1</f>
        <v>2</v>
      </c>
      <c r="B421" s="69">
        <v>225</v>
      </c>
      <c r="C421" s="26" t="s">
        <v>875</v>
      </c>
      <c r="D421" s="422"/>
      <c r="E421" s="422" t="s">
        <v>2910</v>
      </c>
      <c r="F421" s="11" t="s">
        <v>3031</v>
      </c>
      <c r="G421" s="30" t="s">
        <v>3465</v>
      </c>
      <c r="H421" s="34">
        <v>838.1969</v>
      </c>
      <c r="I421" s="271">
        <v>35005</v>
      </c>
      <c r="J421" s="263" t="s">
        <v>2755</v>
      </c>
      <c r="K421" s="11" t="s">
        <v>1526</v>
      </c>
      <c r="L421" s="11" t="s">
        <v>1220</v>
      </c>
      <c r="M421" s="11" t="s">
        <v>2270</v>
      </c>
      <c r="N421" s="422" t="s">
        <v>3081</v>
      </c>
      <c r="O421" s="422" t="s">
        <v>3081</v>
      </c>
      <c r="P421" s="20" t="s">
        <v>1089</v>
      </c>
    </row>
    <row r="422" spans="3:10" ht="15">
      <c r="C422" s="4"/>
      <c r="H422" s="290">
        <f>SUM(H420:H421)</f>
        <v>1259.4315000000001</v>
      </c>
      <c r="J422" s="421" t="s">
        <v>2755</v>
      </c>
    </row>
    <row r="423" spans="1:16" ht="15">
      <c r="A423" s="4" t="s">
        <v>3241</v>
      </c>
      <c r="B423" s="430"/>
      <c r="C423" s="4"/>
      <c r="D423" s="4"/>
      <c r="E423" s="4"/>
      <c r="F423" s="60"/>
      <c r="G423" s="4"/>
      <c r="H423" s="87"/>
      <c r="I423" s="217"/>
      <c r="J423" s="165"/>
      <c r="K423" s="88"/>
      <c r="L423" s="89"/>
      <c r="M423" s="88"/>
      <c r="N423" s="442"/>
      <c r="O423" s="654"/>
      <c r="P423" s="67"/>
    </row>
    <row r="424" spans="1:16" ht="12.75">
      <c r="A424" s="139">
        <v>1</v>
      </c>
      <c r="B424" s="69">
        <v>2</v>
      </c>
      <c r="C424" s="14" t="s">
        <v>1505</v>
      </c>
      <c r="D424" s="69"/>
      <c r="E424" s="69" t="s">
        <v>2910</v>
      </c>
      <c r="F424" s="13" t="s">
        <v>2255</v>
      </c>
      <c r="G424" s="139"/>
      <c r="H424" s="114">
        <v>1134</v>
      </c>
      <c r="I424" s="283">
        <v>33322</v>
      </c>
      <c r="J424" s="263" t="s">
        <v>2755</v>
      </c>
      <c r="K424" s="13" t="s">
        <v>5</v>
      </c>
      <c r="L424" s="96" t="s">
        <v>1220</v>
      </c>
      <c r="M424" s="96" t="s">
        <v>769</v>
      </c>
      <c r="N424" s="69" t="s">
        <v>3081</v>
      </c>
      <c r="O424" s="422" t="s">
        <v>3081</v>
      </c>
      <c r="P424" s="192" t="s">
        <v>1765</v>
      </c>
    </row>
    <row r="425" spans="1:16" ht="12.75">
      <c r="A425" s="139">
        <v>2</v>
      </c>
      <c r="B425" s="69">
        <v>3</v>
      </c>
      <c r="C425" s="14" t="s">
        <v>2589</v>
      </c>
      <c r="D425" s="69"/>
      <c r="E425" s="69" t="s">
        <v>2910</v>
      </c>
      <c r="F425" s="13" t="s">
        <v>2255</v>
      </c>
      <c r="G425" s="139"/>
      <c r="H425" s="114">
        <v>810</v>
      </c>
      <c r="I425" s="283">
        <v>33324</v>
      </c>
      <c r="J425" s="263" t="s">
        <v>2755</v>
      </c>
      <c r="K425" s="13" t="s">
        <v>2211</v>
      </c>
      <c r="L425" s="96" t="s">
        <v>1220</v>
      </c>
      <c r="M425" s="96" t="s">
        <v>769</v>
      </c>
      <c r="N425" s="69" t="s">
        <v>3081</v>
      </c>
      <c r="O425" s="422" t="s">
        <v>3081</v>
      </c>
      <c r="P425" s="192" t="s">
        <v>1765</v>
      </c>
    </row>
    <row r="426" spans="1:16" ht="24">
      <c r="A426" s="139">
        <v>3</v>
      </c>
      <c r="B426" s="69">
        <v>4</v>
      </c>
      <c r="C426" s="14" t="s">
        <v>1483</v>
      </c>
      <c r="D426" s="69"/>
      <c r="E426" s="69" t="s">
        <v>2910</v>
      </c>
      <c r="F426" s="13" t="s">
        <v>2255</v>
      </c>
      <c r="G426" s="139"/>
      <c r="H426" s="114">
        <v>1782</v>
      </c>
      <c r="I426" s="283">
        <v>33330</v>
      </c>
      <c r="J426" s="263" t="s">
        <v>2755</v>
      </c>
      <c r="K426" s="13" t="s">
        <v>942</v>
      </c>
      <c r="L426" s="96" t="s">
        <v>1220</v>
      </c>
      <c r="M426" s="96" t="s">
        <v>769</v>
      </c>
      <c r="N426" s="69" t="s">
        <v>3081</v>
      </c>
      <c r="O426" s="422" t="s">
        <v>3081</v>
      </c>
      <c r="P426" s="192" t="s">
        <v>1765</v>
      </c>
    </row>
    <row r="427" spans="1:16" ht="48">
      <c r="A427" s="139">
        <v>4</v>
      </c>
      <c r="B427" s="69">
        <v>8</v>
      </c>
      <c r="C427" s="26" t="s">
        <v>151</v>
      </c>
      <c r="D427" s="69"/>
      <c r="E427" s="69" t="s">
        <v>2910</v>
      </c>
      <c r="F427" s="11" t="s">
        <v>649</v>
      </c>
      <c r="G427" s="139"/>
      <c r="H427" s="34">
        <v>81</v>
      </c>
      <c r="I427" s="271">
        <v>33385</v>
      </c>
      <c r="J427" s="263" t="s">
        <v>2755</v>
      </c>
      <c r="K427" s="11" t="s">
        <v>2679</v>
      </c>
      <c r="L427" s="22" t="s">
        <v>1220</v>
      </c>
      <c r="M427" s="11" t="s">
        <v>2102</v>
      </c>
      <c r="N427" s="69" t="s">
        <v>3081</v>
      </c>
      <c r="O427" s="422" t="s">
        <v>3081</v>
      </c>
      <c r="P427" s="20" t="s">
        <v>2638</v>
      </c>
    </row>
    <row r="428" spans="1:16" ht="24">
      <c r="A428" s="139">
        <v>5</v>
      </c>
      <c r="B428" s="69">
        <v>14</v>
      </c>
      <c r="C428" s="14" t="s">
        <v>1041</v>
      </c>
      <c r="D428" s="69"/>
      <c r="E428" s="69" t="s">
        <v>2910</v>
      </c>
      <c r="F428" s="11" t="s">
        <v>1139</v>
      </c>
      <c r="G428" s="139"/>
      <c r="H428" s="115">
        <v>2106</v>
      </c>
      <c r="I428" s="263">
        <v>33403</v>
      </c>
      <c r="J428" s="263" t="s">
        <v>2755</v>
      </c>
      <c r="K428" s="11" t="s">
        <v>1191</v>
      </c>
      <c r="L428" s="22" t="s">
        <v>1220</v>
      </c>
      <c r="M428" s="22" t="s">
        <v>2270</v>
      </c>
      <c r="N428" s="69" t="s">
        <v>3081</v>
      </c>
      <c r="O428" s="422" t="s">
        <v>3081</v>
      </c>
      <c r="P428" s="20" t="s">
        <v>1766</v>
      </c>
    </row>
    <row r="429" spans="1:16" ht="24">
      <c r="A429" s="139">
        <v>6</v>
      </c>
      <c r="B429" s="69">
        <v>20</v>
      </c>
      <c r="C429" s="69" t="s">
        <v>2696</v>
      </c>
      <c r="D429" s="69"/>
      <c r="E429" s="69" t="s">
        <v>2910</v>
      </c>
      <c r="F429" s="11" t="s">
        <v>1139</v>
      </c>
      <c r="G429" s="139"/>
      <c r="H429" s="115">
        <v>653.4625</v>
      </c>
      <c r="I429" s="263">
        <v>33414</v>
      </c>
      <c r="J429" s="263" t="s">
        <v>2755</v>
      </c>
      <c r="K429" s="11" t="s">
        <v>1191</v>
      </c>
      <c r="L429" s="22" t="s">
        <v>1220</v>
      </c>
      <c r="M429" s="22" t="s">
        <v>2270</v>
      </c>
      <c r="N429" s="69" t="s">
        <v>3081</v>
      </c>
      <c r="O429" s="422" t="s">
        <v>3081</v>
      </c>
      <c r="P429" s="20" t="s">
        <v>1766</v>
      </c>
    </row>
    <row r="430" spans="1:16" ht="22.5">
      <c r="A430" s="139">
        <v>7</v>
      </c>
      <c r="B430" s="69">
        <v>23</v>
      </c>
      <c r="C430" s="69" t="s">
        <v>586</v>
      </c>
      <c r="D430" s="69"/>
      <c r="E430" s="69" t="s">
        <v>2910</v>
      </c>
      <c r="F430" s="11" t="s">
        <v>870</v>
      </c>
      <c r="G430" s="139"/>
      <c r="H430" s="115">
        <v>84.1223</v>
      </c>
      <c r="I430" s="263">
        <v>33421</v>
      </c>
      <c r="J430" s="263" t="s">
        <v>2755</v>
      </c>
      <c r="K430" s="11" t="s">
        <v>380</v>
      </c>
      <c r="L430" s="22" t="s">
        <v>1220</v>
      </c>
      <c r="M430" s="22" t="s">
        <v>381</v>
      </c>
      <c r="N430" s="69" t="s">
        <v>3081</v>
      </c>
      <c r="O430" s="422" t="s">
        <v>3081</v>
      </c>
      <c r="P430" s="20" t="s">
        <v>1235</v>
      </c>
    </row>
    <row r="431" spans="1:16" ht="24">
      <c r="A431" s="139">
        <v>8</v>
      </c>
      <c r="B431" s="69">
        <v>47</v>
      </c>
      <c r="C431" s="69" t="s">
        <v>982</v>
      </c>
      <c r="D431" s="69"/>
      <c r="E431" s="69" t="s">
        <v>2910</v>
      </c>
      <c r="F431" s="11" t="s">
        <v>1139</v>
      </c>
      <c r="G431" s="139"/>
      <c r="H431" s="115">
        <v>2929.0119</v>
      </c>
      <c r="I431" s="263">
        <v>33492</v>
      </c>
      <c r="J431" s="283" t="s">
        <v>2755</v>
      </c>
      <c r="K431" s="11" t="s">
        <v>2381</v>
      </c>
      <c r="L431" s="22" t="s">
        <v>1220</v>
      </c>
      <c r="M431" s="11" t="s">
        <v>1000</v>
      </c>
      <c r="N431" s="69"/>
      <c r="O431" s="422" t="s">
        <v>3081</v>
      </c>
      <c r="P431" s="20" t="s">
        <v>1766</v>
      </c>
    </row>
    <row r="432" spans="1:16" ht="12.75">
      <c r="A432" s="139">
        <v>9</v>
      </c>
      <c r="B432" s="69">
        <v>57</v>
      </c>
      <c r="C432" s="69" t="s">
        <v>1048</v>
      </c>
      <c r="D432" s="69"/>
      <c r="E432" s="69" t="s">
        <v>2910</v>
      </c>
      <c r="F432" s="11" t="s">
        <v>1139</v>
      </c>
      <c r="G432" s="139"/>
      <c r="H432" s="115">
        <v>1514.9053</v>
      </c>
      <c r="I432" s="263">
        <v>33655</v>
      </c>
      <c r="J432" s="283" t="s">
        <v>2755</v>
      </c>
      <c r="K432" s="11" t="s">
        <v>960</v>
      </c>
      <c r="L432" s="22" t="s">
        <v>1220</v>
      </c>
      <c r="M432" s="11" t="s">
        <v>2270</v>
      </c>
      <c r="N432" s="69" t="s">
        <v>3081</v>
      </c>
      <c r="O432" s="422" t="s">
        <v>3081</v>
      </c>
      <c r="P432" s="20" t="s">
        <v>1766</v>
      </c>
    </row>
    <row r="433" spans="1:16" ht="12.75">
      <c r="A433" s="139">
        <v>10</v>
      </c>
      <c r="B433" s="69">
        <v>65</v>
      </c>
      <c r="C433" s="69" t="s">
        <v>15</v>
      </c>
      <c r="D433" s="69"/>
      <c r="E433" s="69" t="s">
        <v>2910</v>
      </c>
      <c r="F433" s="22" t="s">
        <v>2050</v>
      </c>
      <c r="G433" s="139"/>
      <c r="H433" s="115">
        <v>54.7076</v>
      </c>
      <c r="I433" s="263">
        <v>33680</v>
      </c>
      <c r="J433" s="283" t="s">
        <v>2755</v>
      </c>
      <c r="K433" s="11" t="s">
        <v>768</v>
      </c>
      <c r="L433" s="22" t="s">
        <v>1220</v>
      </c>
      <c r="M433" s="11" t="s">
        <v>769</v>
      </c>
      <c r="N433" s="69" t="s">
        <v>3081</v>
      </c>
      <c r="O433" s="422" t="s">
        <v>3081</v>
      </c>
      <c r="P433" s="20" t="s">
        <v>1636</v>
      </c>
    </row>
    <row r="434" spans="1:16" ht="24">
      <c r="A434" s="139">
        <v>11</v>
      </c>
      <c r="B434" s="69">
        <v>69</v>
      </c>
      <c r="C434" s="69" t="s">
        <v>153</v>
      </c>
      <c r="D434" s="69"/>
      <c r="E434" s="69" t="s">
        <v>2910</v>
      </c>
      <c r="F434" s="22" t="s">
        <v>54</v>
      </c>
      <c r="G434" s="139"/>
      <c r="H434" s="115">
        <v>729</v>
      </c>
      <c r="I434" s="263">
        <v>33752</v>
      </c>
      <c r="J434" s="283" t="s">
        <v>2755</v>
      </c>
      <c r="K434" s="11" t="s">
        <v>2687</v>
      </c>
      <c r="L434" s="22" t="s">
        <v>1220</v>
      </c>
      <c r="M434" s="11" t="s">
        <v>769</v>
      </c>
      <c r="N434" s="69" t="s">
        <v>3081</v>
      </c>
      <c r="O434" s="422" t="s">
        <v>3081</v>
      </c>
      <c r="P434" s="20" t="s">
        <v>1636</v>
      </c>
    </row>
    <row r="435" spans="1:16" ht="12.75">
      <c r="A435" s="139">
        <v>12</v>
      </c>
      <c r="B435" s="69">
        <v>101</v>
      </c>
      <c r="C435" s="69" t="s">
        <v>432</v>
      </c>
      <c r="D435" s="69"/>
      <c r="E435" s="69" t="s">
        <v>2910</v>
      </c>
      <c r="F435" s="22" t="s">
        <v>235</v>
      </c>
      <c r="G435" s="139"/>
      <c r="H435" s="115">
        <v>84.1581</v>
      </c>
      <c r="I435" s="263">
        <v>34215</v>
      </c>
      <c r="J435" s="263" t="s">
        <v>2755</v>
      </c>
      <c r="K435" s="22" t="s">
        <v>2679</v>
      </c>
      <c r="L435" s="22" t="s">
        <v>1220</v>
      </c>
      <c r="M435" s="22" t="s">
        <v>2270</v>
      </c>
      <c r="N435" s="69" t="s">
        <v>3081</v>
      </c>
      <c r="O435" s="422" t="s">
        <v>3081</v>
      </c>
      <c r="P435" s="20" t="s">
        <v>1478</v>
      </c>
    </row>
    <row r="436" spans="1:16" ht="12.75">
      <c r="A436" s="139">
        <v>13</v>
      </c>
      <c r="B436" s="69">
        <v>102</v>
      </c>
      <c r="C436" s="69" t="s">
        <v>433</v>
      </c>
      <c r="D436" s="69"/>
      <c r="E436" s="69" t="s">
        <v>2910</v>
      </c>
      <c r="F436" s="22" t="s">
        <v>542</v>
      </c>
      <c r="G436" s="139"/>
      <c r="H436" s="115">
        <v>324</v>
      </c>
      <c r="I436" s="263">
        <v>34218</v>
      </c>
      <c r="J436" s="263" t="s">
        <v>2755</v>
      </c>
      <c r="K436" s="22" t="s">
        <v>1904</v>
      </c>
      <c r="L436" s="22" t="s">
        <v>1220</v>
      </c>
      <c r="M436" s="22" t="s">
        <v>1813</v>
      </c>
      <c r="N436" s="69" t="s">
        <v>3081</v>
      </c>
      <c r="O436" s="422" t="s">
        <v>3081</v>
      </c>
      <c r="P436" s="20" t="s">
        <v>1636</v>
      </c>
    </row>
    <row r="437" spans="1:16" ht="12.75">
      <c r="A437" s="139">
        <v>14</v>
      </c>
      <c r="B437" s="69">
        <v>103</v>
      </c>
      <c r="C437" s="69" t="s">
        <v>1126</v>
      </c>
      <c r="D437" s="69"/>
      <c r="E437" s="69" t="s">
        <v>2910</v>
      </c>
      <c r="F437" s="22" t="s">
        <v>1638</v>
      </c>
      <c r="G437" s="139"/>
      <c r="H437" s="115">
        <v>1944</v>
      </c>
      <c r="I437" s="263">
        <v>34220</v>
      </c>
      <c r="J437" s="263" t="s">
        <v>2755</v>
      </c>
      <c r="K437" s="22" t="s">
        <v>2617</v>
      </c>
      <c r="L437" s="22" t="s">
        <v>79</v>
      </c>
      <c r="M437" s="22" t="s">
        <v>1694</v>
      </c>
      <c r="N437" s="69" t="s">
        <v>3081</v>
      </c>
      <c r="O437" s="422" t="s">
        <v>3081</v>
      </c>
      <c r="P437" s="20" t="s">
        <v>1478</v>
      </c>
    </row>
    <row r="438" spans="1:16" ht="22.5">
      <c r="A438" s="139">
        <v>15</v>
      </c>
      <c r="B438" s="69">
        <v>105</v>
      </c>
      <c r="C438" s="69" t="s">
        <v>183</v>
      </c>
      <c r="D438" s="69"/>
      <c r="E438" s="69" t="s">
        <v>2910</v>
      </c>
      <c r="F438" s="45" t="s">
        <v>1941</v>
      </c>
      <c r="G438" s="139"/>
      <c r="H438" s="115">
        <v>56.1243</v>
      </c>
      <c r="I438" s="263">
        <v>34243</v>
      </c>
      <c r="J438" s="263" t="s">
        <v>2755</v>
      </c>
      <c r="K438" s="22" t="s">
        <v>46</v>
      </c>
      <c r="L438" s="22" t="s">
        <v>1220</v>
      </c>
      <c r="M438" s="22" t="s">
        <v>2013</v>
      </c>
      <c r="N438" s="69" t="s">
        <v>3081</v>
      </c>
      <c r="O438" s="422" t="s">
        <v>3081</v>
      </c>
      <c r="P438" s="20" t="s">
        <v>773</v>
      </c>
    </row>
    <row r="439" spans="1:16" ht="12.75">
      <c r="A439" s="139">
        <v>16</v>
      </c>
      <c r="B439" s="69">
        <v>124</v>
      </c>
      <c r="C439" s="69" t="s">
        <v>2297</v>
      </c>
      <c r="D439" s="69"/>
      <c r="E439" s="69" t="s">
        <v>2910</v>
      </c>
      <c r="F439" s="22" t="s">
        <v>2416</v>
      </c>
      <c r="G439" s="139"/>
      <c r="H439" s="115">
        <v>567</v>
      </c>
      <c r="I439" s="263">
        <v>34376</v>
      </c>
      <c r="J439" s="283" t="s">
        <v>2755</v>
      </c>
      <c r="K439" s="22" t="s">
        <v>1904</v>
      </c>
      <c r="L439" s="22" t="s">
        <v>1220</v>
      </c>
      <c r="M439" s="11" t="s">
        <v>1774</v>
      </c>
      <c r="N439" s="69" t="s">
        <v>3081</v>
      </c>
      <c r="O439" s="422" t="s">
        <v>3081</v>
      </c>
      <c r="P439" s="20" t="s">
        <v>2749</v>
      </c>
    </row>
    <row r="440" spans="1:16" ht="24">
      <c r="A440" s="139">
        <v>17</v>
      </c>
      <c r="B440" s="69">
        <v>131</v>
      </c>
      <c r="C440" s="69" t="s">
        <v>425</v>
      </c>
      <c r="D440" s="69"/>
      <c r="E440" s="69" t="s">
        <v>2910</v>
      </c>
      <c r="F440" s="11" t="s">
        <v>1640</v>
      </c>
      <c r="G440" s="139"/>
      <c r="H440" s="115">
        <v>648</v>
      </c>
      <c r="I440" s="263">
        <v>34400</v>
      </c>
      <c r="J440" s="263" t="s">
        <v>2755</v>
      </c>
      <c r="K440" s="11" t="s">
        <v>2687</v>
      </c>
      <c r="L440" s="22" t="s">
        <v>1220</v>
      </c>
      <c r="M440" s="22" t="s">
        <v>2270</v>
      </c>
      <c r="N440" s="69" t="s">
        <v>3081</v>
      </c>
      <c r="O440" s="422" t="s">
        <v>3081</v>
      </c>
      <c r="P440" s="20" t="s">
        <v>1636</v>
      </c>
    </row>
    <row r="441" spans="1:16" ht="24">
      <c r="A441" s="139">
        <v>18</v>
      </c>
      <c r="B441" s="69">
        <v>132</v>
      </c>
      <c r="C441" s="69" t="s">
        <v>2442</v>
      </c>
      <c r="D441" s="69"/>
      <c r="E441" s="69" t="s">
        <v>2910</v>
      </c>
      <c r="F441" s="11" t="s">
        <v>1640</v>
      </c>
      <c r="G441" s="139"/>
      <c r="H441" s="115">
        <v>1344</v>
      </c>
      <c r="I441" s="263">
        <v>34400</v>
      </c>
      <c r="J441" s="263" t="s">
        <v>2755</v>
      </c>
      <c r="K441" s="22" t="s">
        <v>768</v>
      </c>
      <c r="L441" s="22" t="s">
        <v>1220</v>
      </c>
      <c r="M441" s="22" t="s">
        <v>2270</v>
      </c>
      <c r="N441" s="69" t="s">
        <v>3081</v>
      </c>
      <c r="O441" s="422" t="s">
        <v>3081</v>
      </c>
      <c r="P441" s="20" t="s">
        <v>1636</v>
      </c>
    </row>
    <row r="442" spans="1:16" ht="12.75">
      <c r="A442" s="139">
        <v>19</v>
      </c>
      <c r="B442" s="69">
        <v>137</v>
      </c>
      <c r="C442" s="117" t="s">
        <v>677</v>
      </c>
      <c r="D442" s="69"/>
      <c r="E442" s="69" t="s">
        <v>2910</v>
      </c>
      <c r="F442" s="22" t="s">
        <v>90</v>
      </c>
      <c r="G442" s="139"/>
      <c r="H442" s="115">
        <v>162</v>
      </c>
      <c r="I442" s="263">
        <v>34443</v>
      </c>
      <c r="J442" s="263" t="s">
        <v>2755</v>
      </c>
      <c r="K442" s="22" t="s">
        <v>380</v>
      </c>
      <c r="L442" s="22" t="s">
        <v>1220</v>
      </c>
      <c r="M442" s="22" t="s">
        <v>2176</v>
      </c>
      <c r="N442" s="69" t="s">
        <v>3081</v>
      </c>
      <c r="O442" s="422" t="s">
        <v>3081</v>
      </c>
      <c r="P442" s="20" t="s">
        <v>1636</v>
      </c>
    </row>
    <row r="443" spans="1:16" ht="24">
      <c r="A443" s="139">
        <v>20</v>
      </c>
      <c r="B443" s="69">
        <v>151</v>
      </c>
      <c r="C443" s="14" t="s">
        <v>1022</v>
      </c>
      <c r="D443" s="69"/>
      <c r="E443" s="69" t="s">
        <v>2910</v>
      </c>
      <c r="F443" s="11" t="s">
        <v>1902</v>
      </c>
      <c r="G443" s="139"/>
      <c r="H443" s="114">
        <v>2916</v>
      </c>
      <c r="I443" s="283">
        <v>34542</v>
      </c>
      <c r="J443" s="283" t="s">
        <v>2755</v>
      </c>
      <c r="K443" s="11" t="s">
        <v>1903</v>
      </c>
      <c r="L443" s="11" t="s">
        <v>1220</v>
      </c>
      <c r="M443" s="11" t="s">
        <v>808</v>
      </c>
      <c r="N443" s="69" t="s">
        <v>3081</v>
      </c>
      <c r="O443" s="422" t="s">
        <v>3081</v>
      </c>
      <c r="P443" s="20" t="s">
        <v>1636</v>
      </c>
    </row>
    <row r="444" spans="1:16" ht="24">
      <c r="A444" s="139">
        <v>21</v>
      </c>
      <c r="B444" s="69">
        <v>165</v>
      </c>
      <c r="C444" s="14" t="s">
        <v>540</v>
      </c>
      <c r="D444" s="69"/>
      <c r="E444" s="69" t="s">
        <v>2910</v>
      </c>
      <c r="F444" s="11" t="s">
        <v>1276</v>
      </c>
      <c r="G444" s="139"/>
      <c r="H444" s="114">
        <v>810</v>
      </c>
      <c r="I444" s="283">
        <v>34676</v>
      </c>
      <c r="J444" s="283" t="s">
        <v>2755</v>
      </c>
      <c r="K444" s="11" t="s">
        <v>819</v>
      </c>
      <c r="L444" s="11" t="s">
        <v>1220</v>
      </c>
      <c r="M444" s="11" t="s">
        <v>1514</v>
      </c>
      <c r="N444" s="69" t="s">
        <v>3081</v>
      </c>
      <c r="O444" s="422" t="s">
        <v>3081</v>
      </c>
      <c r="P444" s="20" t="s">
        <v>1636</v>
      </c>
    </row>
    <row r="445" spans="1:16" ht="24">
      <c r="A445" s="139">
        <v>22</v>
      </c>
      <c r="B445" s="69">
        <v>166</v>
      </c>
      <c r="C445" s="14" t="s">
        <v>2462</v>
      </c>
      <c r="D445" s="69"/>
      <c r="E445" s="69" t="s">
        <v>2910</v>
      </c>
      <c r="F445" s="11" t="s">
        <v>1276</v>
      </c>
      <c r="G445" s="139"/>
      <c r="H445" s="114">
        <v>324</v>
      </c>
      <c r="I445" s="283">
        <v>34676</v>
      </c>
      <c r="J445" s="283" t="s">
        <v>2755</v>
      </c>
      <c r="K445" s="11" t="s">
        <v>311</v>
      </c>
      <c r="L445" s="11" t="s">
        <v>1220</v>
      </c>
      <c r="M445" s="11" t="s">
        <v>1514</v>
      </c>
      <c r="N445" s="69" t="s">
        <v>3081</v>
      </c>
      <c r="O445" s="422" t="s">
        <v>3081</v>
      </c>
      <c r="P445" s="20" t="s">
        <v>1636</v>
      </c>
    </row>
    <row r="446" spans="1:16" ht="24">
      <c r="A446" s="139">
        <v>23</v>
      </c>
      <c r="B446" s="69">
        <v>167</v>
      </c>
      <c r="C446" s="14" t="s">
        <v>1217</v>
      </c>
      <c r="D446" s="69"/>
      <c r="E446" s="69" t="s">
        <v>2910</v>
      </c>
      <c r="F446" s="11" t="s">
        <v>1902</v>
      </c>
      <c r="G446" s="139"/>
      <c r="H446" s="114">
        <v>1458</v>
      </c>
      <c r="I446" s="283">
        <v>34686</v>
      </c>
      <c r="J446" s="283" t="s">
        <v>2755</v>
      </c>
      <c r="K446" s="11" t="s">
        <v>138</v>
      </c>
      <c r="L446" s="11" t="s">
        <v>1220</v>
      </c>
      <c r="M446" s="11" t="s">
        <v>1514</v>
      </c>
      <c r="N446" s="69" t="s">
        <v>3081</v>
      </c>
      <c r="O446" s="422" t="s">
        <v>3081</v>
      </c>
      <c r="P446" s="20" t="s">
        <v>1636</v>
      </c>
    </row>
    <row r="447" spans="1:16" ht="12.75">
      <c r="A447" s="139">
        <v>24</v>
      </c>
      <c r="B447" s="69">
        <v>168</v>
      </c>
      <c r="C447" s="14" t="s">
        <v>1937</v>
      </c>
      <c r="D447" s="69"/>
      <c r="E447" s="69" t="s">
        <v>2910</v>
      </c>
      <c r="F447" s="11" t="s">
        <v>139</v>
      </c>
      <c r="G447" s="139"/>
      <c r="H447" s="114">
        <v>162</v>
      </c>
      <c r="I447" s="283">
        <v>34702</v>
      </c>
      <c r="J447" s="283" t="s">
        <v>2755</v>
      </c>
      <c r="K447" s="11" t="s">
        <v>1904</v>
      </c>
      <c r="L447" s="11" t="s">
        <v>1220</v>
      </c>
      <c r="M447" s="11" t="s">
        <v>1813</v>
      </c>
      <c r="N447" s="69" t="s">
        <v>3081</v>
      </c>
      <c r="O447" s="422" t="s">
        <v>3081</v>
      </c>
      <c r="P447" s="20" t="s">
        <v>1636</v>
      </c>
    </row>
    <row r="448" spans="1:16" ht="36">
      <c r="A448" s="139">
        <v>25</v>
      </c>
      <c r="B448" s="69">
        <v>173</v>
      </c>
      <c r="C448" s="14" t="s">
        <v>1134</v>
      </c>
      <c r="D448" s="69"/>
      <c r="E448" s="69" t="s">
        <v>2910</v>
      </c>
      <c r="F448" s="45" t="s">
        <v>1073</v>
      </c>
      <c r="G448" s="139"/>
      <c r="H448" s="114">
        <v>1256</v>
      </c>
      <c r="I448" s="283">
        <v>34745</v>
      </c>
      <c r="J448" s="283" t="s">
        <v>2755</v>
      </c>
      <c r="K448" s="11" t="s">
        <v>369</v>
      </c>
      <c r="L448" s="11" t="s">
        <v>874</v>
      </c>
      <c r="M448" s="11" t="s">
        <v>1693</v>
      </c>
      <c r="N448" s="69" t="s">
        <v>3081</v>
      </c>
      <c r="O448" s="422" t="s">
        <v>3081</v>
      </c>
      <c r="P448" s="20" t="s">
        <v>1636</v>
      </c>
    </row>
    <row r="449" spans="1:16" ht="48">
      <c r="A449" s="139">
        <v>26</v>
      </c>
      <c r="B449" s="69">
        <v>194</v>
      </c>
      <c r="C449" s="14" t="s">
        <v>142</v>
      </c>
      <c r="D449" s="69"/>
      <c r="E449" s="69" t="s">
        <v>2910</v>
      </c>
      <c r="F449" s="11" t="s">
        <v>1073</v>
      </c>
      <c r="G449" s="139"/>
      <c r="H449" s="114">
        <v>1822.5</v>
      </c>
      <c r="I449" s="283">
        <v>34925</v>
      </c>
      <c r="J449" s="283" t="s">
        <v>2755</v>
      </c>
      <c r="K449" s="11" t="s">
        <v>369</v>
      </c>
      <c r="L449" s="11" t="s">
        <v>874</v>
      </c>
      <c r="M449" s="11" t="s">
        <v>1001</v>
      </c>
      <c r="N449" s="69" t="s">
        <v>3081</v>
      </c>
      <c r="O449" s="422" t="s">
        <v>3081</v>
      </c>
      <c r="P449" s="20" t="s">
        <v>1636</v>
      </c>
    </row>
    <row r="450" spans="1:16" ht="24">
      <c r="A450" s="139">
        <v>27</v>
      </c>
      <c r="B450" s="69">
        <v>209</v>
      </c>
      <c r="C450" s="14" t="s">
        <v>980</v>
      </c>
      <c r="D450" s="69"/>
      <c r="E450" s="69" t="s">
        <v>2910</v>
      </c>
      <c r="F450" s="11" t="s">
        <v>2050</v>
      </c>
      <c r="G450" s="139"/>
      <c r="H450" s="114">
        <v>54.706</v>
      </c>
      <c r="I450" s="283">
        <v>34955</v>
      </c>
      <c r="J450" s="283" t="s">
        <v>2755</v>
      </c>
      <c r="K450" s="11" t="s">
        <v>768</v>
      </c>
      <c r="L450" s="11" t="s">
        <v>1220</v>
      </c>
      <c r="M450" s="11" t="s">
        <v>1008</v>
      </c>
      <c r="N450" s="69" t="s">
        <v>3081</v>
      </c>
      <c r="O450" s="422" t="s">
        <v>3081</v>
      </c>
      <c r="P450" s="20" t="s">
        <v>1478</v>
      </c>
    </row>
    <row r="451" spans="1:16" ht="48">
      <c r="A451" s="139">
        <v>28</v>
      </c>
      <c r="B451" s="69">
        <v>220</v>
      </c>
      <c r="C451" s="26" t="s">
        <v>1098</v>
      </c>
      <c r="D451" s="69"/>
      <c r="E451" s="69" t="s">
        <v>2910</v>
      </c>
      <c r="F451" s="11" t="s">
        <v>649</v>
      </c>
      <c r="G451" s="139"/>
      <c r="H451" s="34">
        <v>84.1553</v>
      </c>
      <c r="I451" s="271">
        <v>34981</v>
      </c>
      <c r="J451" s="283" t="s">
        <v>2755</v>
      </c>
      <c r="K451" s="11" t="s">
        <v>2679</v>
      </c>
      <c r="L451" s="11" t="s">
        <v>1220</v>
      </c>
      <c r="M451" s="11" t="s">
        <v>941</v>
      </c>
      <c r="N451" s="69" t="s">
        <v>3081</v>
      </c>
      <c r="O451" s="422" t="s">
        <v>3081</v>
      </c>
      <c r="P451" s="20" t="s">
        <v>2639</v>
      </c>
    </row>
    <row r="452" spans="1:16" ht="24">
      <c r="A452" s="139">
        <v>29</v>
      </c>
      <c r="B452" s="69">
        <v>251</v>
      </c>
      <c r="C452" s="26" t="s">
        <v>1609</v>
      </c>
      <c r="D452" s="69"/>
      <c r="E452" s="69" t="s">
        <v>2910</v>
      </c>
      <c r="F452" s="11" t="s">
        <v>649</v>
      </c>
      <c r="G452" s="139"/>
      <c r="H452" s="34">
        <v>83.083</v>
      </c>
      <c r="I452" s="271">
        <v>35226</v>
      </c>
      <c r="J452" s="283" t="s">
        <v>2755</v>
      </c>
      <c r="K452" s="11" t="s">
        <v>2679</v>
      </c>
      <c r="L452" s="11" t="s">
        <v>1220</v>
      </c>
      <c r="M452" s="11" t="s">
        <v>1869</v>
      </c>
      <c r="N452" s="69" t="s">
        <v>3081</v>
      </c>
      <c r="O452" s="422" t="s">
        <v>3081</v>
      </c>
      <c r="P452" s="20" t="s">
        <v>2639</v>
      </c>
    </row>
    <row r="453" spans="1:16" ht="36">
      <c r="A453" s="139">
        <v>30</v>
      </c>
      <c r="B453" s="69">
        <v>328</v>
      </c>
      <c r="C453" s="14" t="s">
        <v>2598</v>
      </c>
      <c r="D453" s="69"/>
      <c r="E453" s="69" t="s">
        <v>2910</v>
      </c>
      <c r="F453" s="11" t="s">
        <v>1061</v>
      </c>
      <c r="G453" s="139"/>
      <c r="H453" s="114">
        <v>81</v>
      </c>
      <c r="I453" s="283">
        <v>35688</v>
      </c>
      <c r="J453" s="283" t="s">
        <v>2755</v>
      </c>
      <c r="K453" s="11" t="s">
        <v>707</v>
      </c>
      <c r="L453" s="11" t="s">
        <v>1220</v>
      </c>
      <c r="M453" s="11" t="s">
        <v>9</v>
      </c>
      <c r="N453" s="69" t="s">
        <v>3081</v>
      </c>
      <c r="O453" s="422" t="s">
        <v>3081</v>
      </c>
      <c r="P453" s="20" t="s">
        <v>1636</v>
      </c>
    </row>
    <row r="454" spans="1:16" ht="22.5">
      <c r="A454" s="139">
        <v>31</v>
      </c>
      <c r="B454" s="69">
        <v>330</v>
      </c>
      <c r="C454" s="14" t="s">
        <v>2083</v>
      </c>
      <c r="D454" s="69"/>
      <c r="E454" s="69" t="s">
        <v>2910</v>
      </c>
      <c r="F454" s="11" t="s">
        <v>1437</v>
      </c>
      <c r="G454" s="139"/>
      <c r="H454" s="34">
        <v>8.3657</v>
      </c>
      <c r="I454" s="271">
        <v>35688</v>
      </c>
      <c r="J454" s="283" t="s">
        <v>2755</v>
      </c>
      <c r="K454" s="11" t="s">
        <v>1724</v>
      </c>
      <c r="L454" s="11" t="s">
        <v>1220</v>
      </c>
      <c r="M454" s="11" t="s">
        <v>2270</v>
      </c>
      <c r="N454" s="69" t="s">
        <v>3081</v>
      </c>
      <c r="O454" s="422" t="s">
        <v>3081</v>
      </c>
      <c r="P454" s="20" t="s">
        <v>2639</v>
      </c>
    </row>
    <row r="455" spans="1:16" ht="22.5">
      <c r="A455" s="139">
        <v>32</v>
      </c>
      <c r="B455" s="69">
        <v>336</v>
      </c>
      <c r="C455" s="14" t="s">
        <v>858</v>
      </c>
      <c r="D455" s="69"/>
      <c r="E455" s="69" t="s">
        <v>2910</v>
      </c>
      <c r="F455" s="11" t="s">
        <v>2615</v>
      </c>
      <c r="G455" s="139"/>
      <c r="H455" s="114">
        <v>5508</v>
      </c>
      <c r="I455" s="283">
        <v>35688</v>
      </c>
      <c r="J455" s="283" t="s">
        <v>2755</v>
      </c>
      <c r="K455" s="11" t="s">
        <v>2372</v>
      </c>
      <c r="L455" s="11" t="s">
        <v>874</v>
      </c>
      <c r="M455" s="11" t="s">
        <v>2566</v>
      </c>
      <c r="N455" s="69" t="s">
        <v>3081</v>
      </c>
      <c r="O455" s="422" t="s">
        <v>3081</v>
      </c>
      <c r="P455" s="20" t="s">
        <v>774</v>
      </c>
    </row>
    <row r="456" spans="5:14" ht="12.75">
      <c r="E456" s="438" t="s">
        <v>2755</v>
      </c>
      <c r="H456" s="345">
        <f>SUM(H424:H455)</f>
        <v>31575.301999999992</v>
      </c>
      <c r="J456" s="421" t="s">
        <v>2755</v>
      </c>
      <c r="N456" s="438" t="s">
        <v>2755</v>
      </c>
    </row>
    <row r="457" spans="1:16" ht="15">
      <c r="A457" s="1195" t="s">
        <v>3242</v>
      </c>
      <c r="B457" s="1195"/>
      <c r="C457" s="1195"/>
      <c r="D457" s="1195"/>
      <c r="E457" s="1195"/>
      <c r="F457" s="1195"/>
      <c r="G457" s="1195"/>
      <c r="H457" s="1195"/>
      <c r="I457" s="1195"/>
      <c r="J457" s="1195"/>
      <c r="K457" s="1195"/>
      <c r="L457" s="1195"/>
      <c r="M457" s="1195"/>
      <c r="N457" s="1195"/>
      <c r="O457" s="1195"/>
      <c r="P457" s="1195"/>
    </row>
    <row r="458" spans="1:16" ht="156">
      <c r="A458" s="30">
        <v>1</v>
      </c>
      <c r="B458" s="69">
        <v>10</v>
      </c>
      <c r="C458" s="26" t="s">
        <v>2398</v>
      </c>
      <c r="D458" s="422"/>
      <c r="E458" s="422" t="s">
        <v>2910</v>
      </c>
      <c r="F458" s="11" t="s">
        <v>3029</v>
      </c>
      <c r="G458" s="696" t="s">
        <v>3463</v>
      </c>
      <c r="H458" s="34">
        <v>48.226</v>
      </c>
      <c r="I458" s="271">
        <v>33386</v>
      </c>
      <c r="J458" s="288"/>
      <c r="K458" s="11" t="s">
        <v>1989</v>
      </c>
      <c r="L458" s="11" t="s">
        <v>1220</v>
      </c>
      <c r="M458" s="11" t="s">
        <v>1900</v>
      </c>
      <c r="N458" s="422" t="s">
        <v>3081</v>
      </c>
      <c r="O458" s="422" t="s">
        <v>3081</v>
      </c>
      <c r="P458" s="20" t="s">
        <v>654</v>
      </c>
    </row>
    <row r="459" spans="1:16" ht="168">
      <c r="A459" s="30">
        <v>2</v>
      </c>
      <c r="B459" s="69">
        <v>16</v>
      </c>
      <c r="C459" s="26" t="s">
        <v>2401</v>
      </c>
      <c r="D459" s="422"/>
      <c r="E459" s="422" t="s">
        <v>2910</v>
      </c>
      <c r="F459" s="11" t="s">
        <v>3028</v>
      </c>
      <c r="G459" s="696" t="s">
        <v>3463</v>
      </c>
      <c r="H459" s="34">
        <v>586.6792</v>
      </c>
      <c r="I459" s="271">
        <v>33408</v>
      </c>
      <c r="J459" s="288"/>
      <c r="K459" s="11" t="s">
        <v>1989</v>
      </c>
      <c r="L459" s="22" t="s">
        <v>1220</v>
      </c>
      <c r="M459" s="11" t="s">
        <v>1673</v>
      </c>
      <c r="N459" s="422" t="s">
        <v>3081</v>
      </c>
      <c r="O459" s="422" t="s">
        <v>3081</v>
      </c>
      <c r="P459" s="20" t="s">
        <v>1011</v>
      </c>
    </row>
    <row r="460" spans="1:16" ht="168">
      <c r="A460" s="30">
        <v>3</v>
      </c>
      <c r="B460" s="69">
        <v>25</v>
      </c>
      <c r="C460" s="26" t="s">
        <v>2403</v>
      </c>
      <c r="D460" s="422"/>
      <c r="E460" s="422" t="s">
        <v>2910</v>
      </c>
      <c r="F460" s="11" t="s">
        <v>2959</v>
      </c>
      <c r="G460" s="696" t="s">
        <v>3463</v>
      </c>
      <c r="H460" s="34">
        <v>69.1077</v>
      </c>
      <c r="I460" s="271">
        <v>33427</v>
      </c>
      <c r="J460" s="288"/>
      <c r="K460" s="11" t="s">
        <v>1989</v>
      </c>
      <c r="L460" s="22" t="s">
        <v>1220</v>
      </c>
      <c r="M460" s="11" t="s">
        <v>1796</v>
      </c>
      <c r="N460" s="422" t="s">
        <v>3081</v>
      </c>
      <c r="O460" s="422" t="s">
        <v>3081</v>
      </c>
      <c r="P460" s="20" t="s">
        <v>1521</v>
      </c>
    </row>
    <row r="461" spans="1:16" ht="117" customHeight="1">
      <c r="A461" s="30">
        <v>4</v>
      </c>
      <c r="B461" s="69">
        <v>79</v>
      </c>
      <c r="C461" s="26" t="s">
        <v>642</v>
      </c>
      <c r="D461" s="422"/>
      <c r="E461" s="422" t="s">
        <v>2910</v>
      </c>
      <c r="F461" s="11" t="s">
        <v>3027</v>
      </c>
      <c r="G461" s="30" t="s">
        <v>3465</v>
      </c>
      <c r="H461" s="34">
        <v>386.1968</v>
      </c>
      <c r="I461" s="271">
        <v>33876</v>
      </c>
      <c r="J461" s="262"/>
      <c r="K461" s="11" t="s">
        <v>1989</v>
      </c>
      <c r="L461" s="22" t="s">
        <v>1220</v>
      </c>
      <c r="M461" s="22" t="s">
        <v>2270</v>
      </c>
      <c r="N461" s="422" t="s">
        <v>3081</v>
      </c>
      <c r="O461" s="422" t="s">
        <v>3081</v>
      </c>
      <c r="P461" s="20" t="s">
        <v>3076</v>
      </c>
    </row>
    <row r="462" spans="1:16" ht="84">
      <c r="A462" s="30">
        <v>5</v>
      </c>
      <c r="B462" s="69">
        <v>78</v>
      </c>
      <c r="C462" s="26" t="s">
        <v>2070</v>
      </c>
      <c r="D462" s="422"/>
      <c r="E462" s="422" t="s">
        <v>2910</v>
      </c>
      <c r="F462" s="11" t="s">
        <v>3026</v>
      </c>
      <c r="G462" s="30" t="s">
        <v>3465</v>
      </c>
      <c r="H462" s="34">
        <v>510.442</v>
      </c>
      <c r="I462" s="271">
        <v>33876</v>
      </c>
      <c r="J462" s="288"/>
      <c r="K462" s="11" t="s">
        <v>1989</v>
      </c>
      <c r="L462" s="22" t="s">
        <v>1220</v>
      </c>
      <c r="M462" s="22" t="s">
        <v>2270</v>
      </c>
      <c r="N462" s="422" t="s">
        <v>3081</v>
      </c>
      <c r="O462" s="422" t="s">
        <v>3081</v>
      </c>
      <c r="P462" s="20" t="s">
        <v>1110</v>
      </c>
    </row>
    <row r="463" spans="1:16" ht="60">
      <c r="A463" s="30">
        <v>6</v>
      </c>
      <c r="B463" s="69">
        <v>171</v>
      </c>
      <c r="C463" s="26" t="s">
        <v>1143</v>
      </c>
      <c r="D463" s="422"/>
      <c r="E463" s="422" t="s">
        <v>2910</v>
      </c>
      <c r="F463" s="11" t="s">
        <v>3025</v>
      </c>
      <c r="G463" s="30" t="s">
        <v>3465</v>
      </c>
      <c r="H463" s="34">
        <v>405</v>
      </c>
      <c r="I463" s="271">
        <v>34724</v>
      </c>
      <c r="J463" s="288"/>
      <c r="K463" s="11" t="s">
        <v>380</v>
      </c>
      <c r="L463" s="11" t="s">
        <v>1220</v>
      </c>
      <c r="M463" s="11" t="s">
        <v>1620</v>
      </c>
      <c r="N463" s="422" t="s">
        <v>3081</v>
      </c>
      <c r="O463" s="422" t="s">
        <v>3081</v>
      </c>
      <c r="P463" s="20" t="s">
        <v>1380</v>
      </c>
    </row>
    <row r="464" spans="1:16" ht="67.5">
      <c r="A464" s="30">
        <v>7</v>
      </c>
      <c r="B464" s="69">
        <v>214</v>
      </c>
      <c r="C464" s="26" t="s">
        <v>2111</v>
      </c>
      <c r="D464" s="422"/>
      <c r="E464" s="422" t="s">
        <v>2910</v>
      </c>
      <c r="F464" s="11" t="s">
        <v>3024</v>
      </c>
      <c r="G464" s="30" t="s">
        <v>3465</v>
      </c>
      <c r="H464" s="34">
        <v>184.1938</v>
      </c>
      <c r="I464" s="271">
        <v>34969</v>
      </c>
      <c r="J464" s="288"/>
      <c r="K464" s="11" t="s">
        <v>1527</v>
      </c>
      <c r="L464" s="11" t="s">
        <v>1220</v>
      </c>
      <c r="M464" s="11" t="s">
        <v>2270</v>
      </c>
      <c r="N464" s="422" t="s">
        <v>3081</v>
      </c>
      <c r="O464" s="422" t="s">
        <v>3081</v>
      </c>
      <c r="P464" s="20" t="s">
        <v>3077</v>
      </c>
    </row>
    <row r="465" spans="1:16" ht="24">
      <c r="A465" s="30">
        <v>8</v>
      </c>
      <c r="B465" s="69">
        <v>218</v>
      </c>
      <c r="C465" s="26" t="s">
        <v>71</v>
      </c>
      <c r="D465" s="422"/>
      <c r="E465" s="422" t="s">
        <v>2910</v>
      </c>
      <c r="F465" s="11" t="s">
        <v>3023</v>
      </c>
      <c r="G465" s="30" t="s">
        <v>3465</v>
      </c>
      <c r="H465" s="34">
        <v>810</v>
      </c>
      <c r="I465" s="271">
        <v>34981</v>
      </c>
      <c r="J465" s="288"/>
      <c r="K465" s="11" t="s">
        <v>380</v>
      </c>
      <c r="L465" s="11" t="s">
        <v>1220</v>
      </c>
      <c r="M465" s="11" t="s">
        <v>1971</v>
      </c>
      <c r="N465" s="422" t="s">
        <v>3081</v>
      </c>
      <c r="O465" s="422" t="s">
        <v>3081</v>
      </c>
      <c r="P465" s="20" t="s">
        <v>2141</v>
      </c>
    </row>
    <row r="466" spans="1:16" ht="168">
      <c r="A466" s="30">
        <v>9</v>
      </c>
      <c r="B466" s="69">
        <v>322</v>
      </c>
      <c r="C466" s="26" t="s">
        <v>383</v>
      </c>
      <c r="D466" s="422"/>
      <c r="E466" s="422" t="s">
        <v>2910</v>
      </c>
      <c r="F466" s="11" t="s">
        <v>2959</v>
      </c>
      <c r="G466" s="696" t="s">
        <v>3463</v>
      </c>
      <c r="H466" s="34">
        <v>44.0596</v>
      </c>
      <c r="I466" s="271">
        <v>35685</v>
      </c>
      <c r="J466" s="288"/>
      <c r="K466" s="11" t="s">
        <v>1989</v>
      </c>
      <c r="L466" s="11" t="s">
        <v>1220</v>
      </c>
      <c r="M466" s="11" t="s">
        <v>2547</v>
      </c>
      <c r="N466" s="422" t="s">
        <v>3081</v>
      </c>
      <c r="O466" s="422" t="s">
        <v>3081</v>
      </c>
      <c r="P466" s="20" t="s">
        <v>2616</v>
      </c>
    </row>
    <row r="467" spans="1:16" ht="24">
      <c r="A467" s="30">
        <v>10</v>
      </c>
      <c r="B467" s="69">
        <v>333</v>
      </c>
      <c r="C467" s="26" t="s">
        <v>2507</v>
      </c>
      <c r="D467" s="422"/>
      <c r="E467" s="422" t="s">
        <v>2910</v>
      </c>
      <c r="F467" s="11" t="s">
        <v>3022</v>
      </c>
      <c r="G467" s="30" t="s">
        <v>3465</v>
      </c>
      <c r="H467" s="34">
        <v>729</v>
      </c>
      <c r="I467" s="271">
        <v>35688</v>
      </c>
      <c r="J467" s="288"/>
      <c r="K467" s="11" t="s">
        <v>380</v>
      </c>
      <c r="L467" s="11" t="s">
        <v>1220</v>
      </c>
      <c r="M467" s="11" t="s">
        <v>1550</v>
      </c>
      <c r="N467" s="422" t="s">
        <v>3081</v>
      </c>
      <c r="O467" s="422" t="s">
        <v>3081</v>
      </c>
      <c r="P467" s="20" t="s">
        <v>812</v>
      </c>
    </row>
    <row r="468" spans="1:16" ht="122.25" customHeight="1">
      <c r="A468" s="30">
        <v>11</v>
      </c>
      <c r="B468" s="433">
        <v>265</v>
      </c>
      <c r="C468" s="312" t="s">
        <v>2633</v>
      </c>
      <c r="D468" s="424"/>
      <c r="E468" s="424" t="s">
        <v>2910</v>
      </c>
      <c r="F468" s="313" t="s">
        <v>3021</v>
      </c>
      <c r="G468" s="30" t="s">
        <v>3465</v>
      </c>
      <c r="H468" s="196">
        <v>84.1677</v>
      </c>
      <c r="I468" s="286">
        <v>35353</v>
      </c>
      <c r="J468" s="287"/>
      <c r="K468" s="11" t="s">
        <v>1989</v>
      </c>
      <c r="L468" s="313" t="s">
        <v>1220</v>
      </c>
      <c r="M468" s="313" t="s">
        <v>2264</v>
      </c>
      <c r="N468" s="424" t="s">
        <v>3081</v>
      </c>
      <c r="O468" s="422" t="s">
        <v>3081</v>
      </c>
      <c r="P468" s="463" t="s">
        <v>3078</v>
      </c>
    </row>
    <row r="469" spans="1:16" ht="168.75" customHeight="1" thickBot="1">
      <c r="A469" s="30">
        <v>12</v>
      </c>
      <c r="B469" s="69">
        <v>324</v>
      </c>
      <c r="C469" s="26" t="s">
        <v>2587</v>
      </c>
      <c r="D469" s="422"/>
      <c r="E469" s="422" t="s">
        <v>2910</v>
      </c>
      <c r="F469" s="11" t="s">
        <v>3020</v>
      </c>
      <c r="G469" s="30" t="s">
        <v>3465</v>
      </c>
      <c r="H469" s="34">
        <v>799.4399</v>
      </c>
      <c r="I469" s="271">
        <v>35688</v>
      </c>
      <c r="J469" s="262"/>
      <c r="K469" s="11" t="s">
        <v>1866</v>
      </c>
      <c r="L469" s="11" t="s">
        <v>1220</v>
      </c>
      <c r="M469" s="11" t="s">
        <v>2270</v>
      </c>
      <c r="N469" s="422" t="s">
        <v>3081</v>
      </c>
      <c r="O469" s="422" t="s">
        <v>3081</v>
      </c>
      <c r="P469" s="20" t="s">
        <v>3079</v>
      </c>
    </row>
    <row r="470" spans="1:16" ht="14.25" thickBot="1" thickTop="1">
      <c r="A470" s="49"/>
      <c r="B470" s="436"/>
      <c r="C470" s="25"/>
      <c r="D470" s="147"/>
      <c r="E470" s="147" t="s">
        <v>2755</v>
      </c>
      <c r="F470" s="25"/>
      <c r="G470" s="25"/>
      <c r="H470" s="137">
        <f>SUM(H458:H469)</f>
        <v>4656.5127</v>
      </c>
      <c r="I470" s="728"/>
      <c r="J470" s="166"/>
      <c r="K470" s="25"/>
      <c r="L470" s="25"/>
      <c r="M470" s="25"/>
      <c r="N470" s="147" t="s">
        <v>2755</v>
      </c>
      <c r="O470" s="657"/>
      <c r="P470" s="464"/>
    </row>
    <row r="471" spans="6:10" ht="13.5" thickTop="1">
      <c r="F471" s="169" t="s">
        <v>2755</v>
      </c>
      <c r="H471" s="632" t="s">
        <v>2755</v>
      </c>
      <c r="J471" s="167"/>
    </row>
    <row r="472" spans="1:15" ht="15">
      <c r="A472" s="4" t="s">
        <v>3240</v>
      </c>
      <c r="B472" s="430"/>
      <c r="C472" s="86"/>
      <c r="D472" s="4"/>
      <c r="E472" s="4"/>
      <c r="G472" s="4"/>
      <c r="J472" s="167"/>
      <c r="N472" s="442"/>
      <c r="O472" s="654"/>
    </row>
    <row r="473" ht="12.75">
      <c r="J473" s="167"/>
    </row>
    <row r="474" spans="1:15" ht="15">
      <c r="A474" s="4" t="s">
        <v>3239</v>
      </c>
      <c r="B474" s="430"/>
      <c r="D474" s="4"/>
      <c r="E474" s="4"/>
      <c r="G474" s="4"/>
      <c r="J474" s="167"/>
      <c r="N474" s="442"/>
      <c r="O474" s="654"/>
    </row>
    <row r="475" spans="1:16" ht="48">
      <c r="A475" s="30">
        <v>1</v>
      </c>
      <c r="B475" s="69">
        <v>425</v>
      </c>
      <c r="C475" s="46" t="s">
        <v>2328</v>
      </c>
      <c r="D475" s="422"/>
      <c r="E475" s="834" t="s">
        <v>2910</v>
      </c>
      <c r="F475" s="11" t="s">
        <v>3043</v>
      </c>
      <c r="G475" s="30" t="s">
        <v>3465</v>
      </c>
      <c r="H475" s="34">
        <v>2078.9256</v>
      </c>
      <c r="I475" s="285">
        <v>37592</v>
      </c>
      <c r="J475" s="263" t="s">
        <v>2755</v>
      </c>
      <c r="K475" s="24" t="s">
        <v>1435</v>
      </c>
      <c r="L475" s="24" t="s">
        <v>79</v>
      </c>
      <c r="M475" s="24" t="s">
        <v>1544</v>
      </c>
      <c r="N475" s="422"/>
      <c r="O475" s="422"/>
      <c r="P475" s="465" t="s">
        <v>1052</v>
      </c>
    </row>
    <row r="476" spans="1:16" s="468" customFormat="1" ht="84">
      <c r="A476" s="30">
        <v>2</v>
      </c>
      <c r="B476" s="930" t="s">
        <v>3052</v>
      </c>
      <c r="C476" s="409" t="s">
        <v>12</v>
      </c>
      <c r="D476" s="834"/>
      <c r="E476" s="834" t="s">
        <v>2910</v>
      </c>
      <c r="F476" s="45" t="s">
        <v>2957</v>
      </c>
      <c r="G476" s="833" t="s">
        <v>3465</v>
      </c>
      <c r="H476" s="779">
        <v>411.4737</v>
      </c>
      <c r="I476" s="780">
        <v>35501</v>
      </c>
      <c r="J476" s="766" t="s">
        <v>2755</v>
      </c>
      <c r="K476" s="45" t="s">
        <v>1133</v>
      </c>
      <c r="L476" s="45" t="s">
        <v>1220</v>
      </c>
      <c r="M476" s="45" t="s">
        <v>1959</v>
      </c>
      <c r="N476" s="834" t="s">
        <v>3081</v>
      </c>
      <c r="O476" s="834" t="s">
        <v>3081</v>
      </c>
      <c r="P476" s="775" t="s">
        <v>3936</v>
      </c>
    </row>
    <row r="477" spans="1:18" s="6" customFormat="1" ht="96">
      <c r="A477" s="761">
        <v>3</v>
      </c>
      <c r="B477" s="69">
        <v>82</v>
      </c>
      <c r="C477" s="26" t="s">
        <v>4069</v>
      </c>
      <c r="D477" s="422"/>
      <c r="E477" s="422" t="s">
        <v>2910</v>
      </c>
      <c r="F477" s="11" t="s">
        <v>2933</v>
      </c>
      <c r="G477" s="696" t="s">
        <v>3466</v>
      </c>
      <c r="H477" s="34">
        <v>732.5567</v>
      </c>
      <c r="I477" s="271">
        <v>33933</v>
      </c>
      <c r="J477" s="263" t="s">
        <v>2755</v>
      </c>
      <c r="K477" s="11" t="s">
        <v>768</v>
      </c>
      <c r="L477" s="22" t="s">
        <v>1220</v>
      </c>
      <c r="M477" s="11" t="s">
        <v>381</v>
      </c>
      <c r="N477" s="422" t="s">
        <v>3081</v>
      </c>
      <c r="O477" s="422" t="s">
        <v>3081</v>
      </c>
      <c r="P477" s="448" t="s">
        <v>4070</v>
      </c>
      <c r="Q477" s="1088"/>
      <c r="R477" s="401"/>
    </row>
    <row r="478" spans="1:18" s="6" customFormat="1" ht="96.75" thickBot="1">
      <c r="A478" s="761">
        <v>4</v>
      </c>
      <c r="B478" s="69">
        <v>248</v>
      </c>
      <c r="C478" s="26" t="s">
        <v>4071</v>
      </c>
      <c r="D478" s="422"/>
      <c r="E478" s="422" t="s">
        <v>2910</v>
      </c>
      <c r="F478" s="11" t="s">
        <v>2955</v>
      </c>
      <c r="G478" s="30" t="s">
        <v>3465</v>
      </c>
      <c r="H478" s="34">
        <v>168.1971</v>
      </c>
      <c r="I478" s="271">
        <v>35187</v>
      </c>
      <c r="J478" s="263" t="s">
        <v>2755</v>
      </c>
      <c r="K478" s="343" t="s">
        <v>2435</v>
      </c>
      <c r="L478" s="11" t="s">
        <v>1220</v>
      </c>
      <c r="M478" s="11" t="s">
        <v>1149</v>
      </c>
      <c r="N478" s="422" t="s">
        <v>3081</v>
      </c>
      <c r="O478" s="422" t="s">
        <v>3081</v>
      </c>
      <c r="P478" s="448" t="s">
        <v>4072</v>
      </c>
      <c r="Q478" s="1088"/>
      <c r="R478" s="401"/>
    </row>
    <row r="479" spans="1:16" ht="14.25" thickBot="1" thickTop="1">
      <c r="A479" s="49"/>
      <c r="B479" s="436"/>
      <c r="C479" s="25"/>
      <c r="D479" s="147"/>
      <c r="E479" s="147" t="s">
        <v>2755</v>
      </c>
      <c r="F479" s="25"/>
      <c r="G479" s="25"/>
      <c r="H479" s="137">
        <f>SUM(H475:H478)</f>
        <v>3391.1531</v>
      </c>
      <c r="I479" s="728"/>
      <c r="J479" s="166"/>
      <c r="K479" s="25"/>
      <c r="L479" s="25"/>
      <c r="M479" s="25"/>
      <c r="N479" s="147" t="s">
        <v>2755</v>
      </c>
      <c r="O479" s="657"/>
      <c r="P479" s="464"/>
    </row>
    <row r="480" spans="1:15" ht="15.75" thickTop="1">
      <c r="A480" s="4" t="s">
        <v>2708</v>
      </c>
      <c r="B480" s="430"/>
      <c r="C480" s="86"/>
      <c r="D480" s="4"/>
      <c r="E480" s="4"/>
      <c r="G480" s="4"/>
      <c r="J480" s="167"/>
      <c r="N480" s="442"/>
      <c r="O480" s="654"/>
    </row>
    <row r="481" spans="1:15" ht="15">
      <c r="A481" s="4" t="s">
        <v>1212</v>
      </c>
      <c r="B481" s="430"/>
      <c r="C481" s="86"/>
      <c r="D481" s="4"/>
      <c r="E481" s="4"/>
      <c r="G481" s="4"/>
      <c r="J481" s="167"/>
      <c r="N481" s="442"/>
      <c r="O481" s="654"/>
    </row>
    <row r="482" spans="1:16" s="428" customFormat="1" ht="16.5" customHeight="1">
      <c r="A482" s="1161" t="s">
        <v>1474</v>
      </c>
      <c r="B482" s="1164" t="s">
        <v>2913</v>
      </c>
      <c r="C482" s="1167" t="s">
        <v>1668</v>
      </c>
      <c r="D482" s="1164" t="s">
        <v>2911</v>
      </c>
      <c r="E482" s="1164" t="s">
        <v>2914</v>
      </c>
      <c r="F482" s="1170" t="s">
        <v>3055</v>
      </c>
      <c r="G482" s="1164" t="s">
        <v>2912</v>
      </c>
      <c r="H482" s="1172" t="s">
        <v>549</v>
      </c>
      <c r="I482" s="1170" t="s">
        <v>2916</v>
      </c>
      <c r="J482" s="1170" t="s">
        <v>3044</v>
      </c>
      <c r="K482" s="1188" t="s">
        <v>2918</v>
      </c>
      <c r="L482" s="1190" t="s">
        <v>2917</v>
      </c>
      <c r="M482" s="1189" t="s">
        <v>477</v>
      </c>
      <c r="N482" s="1175" t="s">
        <v>2919</v>
      </c>
      <c r="O482" s="1175" t="s">
        <v>2920</v>
      </c>
      <c r="P482" s="1178" t="s">
        <v>199</v>
      </c>
    </row>
    <row r="483" spans="1:16" s="428" customFormat="1" ht="16.5" customHeight="1">
      <c r="A483" s="1162"/>
      <c r="B483" s="1165"/>
      <c r="C483" s="1168"/>
      <c r="D483" s="1165"/>
      <c r="E483" s="1165"/>
      <c r="F483" s="1171"/>
      <c r="G483" s="1165"/>
      <c r="H483" s="1193"/>
      <c r="I483" s="1189"/>
      <c r="J483" s="1189"/>
      <c r="K483" s="1173"/>
      <c r="L483" s="1191"/>
      <c r="M483" s="1171"/>
      <c r="N483" s="1176"/>
      <c r="O483" s="1176"/>
      <c r="P483" s="1179"/>
    </row>
    <row r="484" spans="1:16" s="428" customFormat="1" ht="24" customHeight="1">
      <c r="A484" s="1163"/>
      <c r="B484" s="1166"/>
      <c r="C484" s="1169"/>
      <c r="D484" s="1166"/>
      <c r="E484" s="1166"/>
      <c r="F484" s="1171"/>
      <c r="G484" s="1166"/>
      <c r="H484" s="1194"/>
      <c r="I484" s="1189"/>
      <c r="J484" s="1189"/>
      <c r="K484" s="1174"/>
      <c r="L484" s="1192"/>
      <c r="M484" s="1171"/>
      <c r="N484" s="1177"/>
      <c r="O484" s="1177"/>
      <c r="P484" s="1179"/>
    </row>
    <row r="485" spans="1:16" ht="72">
      <c r="A485" s="30">
        <v>1</v>
      </c>
      <c r="B485" s="69">
        <v>260</v>
      </c>
      <c r="C485" s="26" t="s">
        <v>179</v>
      </c>
      <c r="D485" s="422">
        <v>1</v>
      </c>
      <c r="E485" s="422" t="s">
        <v>2557</v>
      </c>
      <c r="F485" s="11" t="s">
        <v>3062</v>
      </c>
      <c r="G485" s="30" t="s">
        <v>3465</v>
      </c>
      <c r="H485" s="34">
        <v>2013.7558</v>
      </c>
      <c r="I485" s="262">
        <v>39275</v>
      </c>
      <c r="J485" s="262">
        <v>48406</v>
      </c>
      <c r="K485" s="11" t="s">
        <v>2211</v>
      </c>
      <c r="L485" s="11" t="s">
        <v>1220</v>
      </c>
      <c r="M485" s="11" t="s">
        <v>609</v>
      </c>
      <c r="N485" s="422" t="s">
        <v>3063</v>
      </c>
      <c r="O485" s="422" t="s">
        <v>3081</v>
      </c>
      <c r="P485" s="448" t="s">
        <v>11</v>
      </c>
    </row>
    <row r="486" spans="1:16" ht="12.75">
      <c r="A486" s="109"/>
      <c r="B486" s="434"/>
      <c r="C486" s="111"/>
      <c r="D486" s="425"/>
      <c r="E486" s="425"/>
      <c r="F486" s="60"/>
      <c r="G486" s="109"/>
      <c r="H486" s="89"/>
      <c r="I486" s="350"/>
      <c r="J486" s="350"/>
      <c r="K486" s="60"/>
      <c r="L486" s="60"/>
      <c r="M486" s="60"/>
      <c r="N486" s="425"/>
      <c r="O486" s="425"/>
      <c r="P486" s="633"/>
    </row>
    <row r="487" spans="1:15" ht="12.75">
      <c r="A487" s="135"/>
      <c r="B487" s="437"/>
      <c r="C487" s="61"/>
      <c r="D487" s="427"/>
      <c r="E487" s="427"/>
      <c r="G487" s="135"/>
      <c r="J487" s="167"/>
      <c r="N487" s="427"/>
      <c r="O487" s="427"/>
    </row>
    <row r="488" spans="1:15" ht="15">
      <c r="A488" s="4" t="s">
        <v>1213</v>
      </c>
      <c r="B488" s="430"/>
      <c r="C488" s="86"/>
      <c r="D488" s="4"/>
      <c r="E488" s="4"/>
      <c r="G488" s="4"/>
      <c r="J488" s="167"/>
      <c r="N488" s="442"/>
      <c r="O488" s="654"/>
    </row>
    <row r="489" spans="1:16" s="759" customFormat="1" ht="16.5" customHeight="1">
      <c r="A489" s="1180" t="s">
        <v>1474</v>
      </c>
      <c r="B489" s="1183" t="s">
        <v>2913</v>
      </c>
      <c r="C489" s="1186" t="s">
        <v>1668</v>
      </c>
      <c r="D489" s="1156" t="s">
        <v>2911</v>
      </c>
      <c r="E489" s="1156" t="s">
        <v>2914</v>
      </c>
      <c r="F489" s="1157" t="s">
        <v>3055</v>
      </c>
      <c r="G489" s="1156" t="s">
        <v>2912</v>
      </c>
      <c r="H489" s="1157" t="s">
        <v>549</v>
      </c>
      <c r="I489" s="1157" t="s">
        <v>2916</v>
      </c>
      <c r="J489" s="1157" t="s">
        <v>3044</v>
      </c>
      <c r="K489" s="1160" t="s">
        <v>2918</v>
      </c>
      <c r="L489" s="1160" t="s">
        <v>2917</v>
      </c>
      <c r="M489" s="1160" t="s">
        <v>477</v>
      </c>
      <c r="N489" s="1152" t="s">
        <v>2919</v>
      </c>
      <c r="O489" s="1152" t="s">
        <v>2920</v>
      </c>
      <c r="P489" s="1153" t="s">
        <v>199</v>
      </c>
    </row>
    <row r="490" spans="1:16" s="759" customFormat="1" ht="16.5" customHeight="1">
      <c r="A490" s="1181"/>
      <c r="B490" s="1184"/>
      <c r="C490" s="1187"/>
      <c r="D490" s="1156"/>
      <c r="E490" s="1156"/>
      <c r="F490" s="1158"/>
      <c r="G490" s="1156"/>
      <c r="H490" s="1159"/>
      <c r="I490" s="1160"/>
      <c r="J490" s="1160"/>
      <c r="K490" s="1160"/>
      <c r="L490" s="1160"/>
      <c r="M490" s="1158"/>
      <c r="N490" s="1152"/>
      <c r="O490" s="1152"/>
      <c r="P490" s="1154"/>
    </row>
    <row r="491" spans="1:16" s="759" customFormat="1" ht="24" customHeight="1">
      <c r="A491" s="1182"/>
      <c r="B491" s="1185"/>
      <c r="C491" s="1187"/>
      <c r="D491" s="1156"/>
      <c r="E491" s="1156"/>
      <c r="F491" s="1158"/>
      <c r="G491" s="1156"/>
      <c r="H491" s="1159"/>
      <c r="I491" s="1160"/>
      <c r="J491" s="1160"/>
      <c r="K491" s="1160"/>
      <c r="L491" s="1160"/>
      <c r="M491" s="1158"/>
      <c r="N491" s="1152"/>
      <c r="O491" s="1152"/>
      <c r="P491" s="1154"/>
    </row>
    <row r="492" spans="1:16" s="468" customFormat="1" ht="180">
      <c r="A492" s="833">
        <v>1</v>
      </c>
      <c r="B492" s="901">
        <v>13</v>
      </c>
      <c r="C492" s="902" t="s">
        <v>3940</v>
      </c>
      <c r="D492" s="903">
        <v>1</v>
      </c>
      <c r="E492" s="903" t="s">
        <v>2557</v>
      </c>
      <c r="F492" s="904" t="s">
        <v>3939</v>
      </c>
      <c r="G492" s="905" t="s">
        <v>3463</v>
      </c>
      <c r="H492" s="906">
        <v>192</v>
      </c>
      <c r="I492" s="907">
        <v>43159</v>
      </c>
      <c r="J492" s="907">
        <v>52290</v>
      </c>
      <c r="K492" s="904" t="s">
        <v>1989</v>
      </c>
      <c r="L492" s="902" t="s">
        <v>1220</v>
      </c>
      <c r="M492" s="908" t="s">
        <v>462</v>
      </c>
      <c r="N492" s="903" t="s">
        <v>3063</v>
      </c>
      <c r="O492" s="903" t="s">
        <v>3081</v>
      </c>
      <c r="P492" s="909" t="s">
        <v>4106</v>
      </c>
    </row>
    <row r="493" spans="1:16" s="468" customFormat="1" ht="101.25">
      <c r="A493" s="833">
        <v>2</v>
      </c>
      <c r="B493" s="901">
        <v>30</v>
      </c>
      <c r="C493" s="902" t="s">
        <v>3941</v>
      </c>
      <c r="D493" s="903">
        <v>1</v>
      </c>
      <c r="E493" s="903" t="s">
        <v>2557</v>
      </c>
      <c r="F493" s="910" t="s">
        <v>4030</v>
      </c>
      <c r="G493" s="911" t="s">
        <v>3465</v>
      </c>
      <c r="H493" s="906">
        <v>392.8031</v>
      </c>
      <c r="I493" s="1069">
        <v>44144</v>
      </c>
      <c r="J493" s="1069">
        <v>53275</v>
      </c>
      <c r="K493" s="904" t="s">
        <v>1868</v>
      </c>
      <c r="L493" s="902" t="s">
        <v>1252</v>
      </c>
      <c r="M493" s="908" t="s">
        <v>462</v>
      </c>
      <c r="N493" s="903" t="s">
        <v>3063</v>
      </c>
      <c r="O493" s="903" t="s">
        <v>3081</v>
      </c>
      <c r="P493" s="909" t="s">
        <v>4107</v>
      </c>
    </row>
    <row r="494" spans="1:16" s="468" customFormat="1" ht="108">
      <c r="A494" s="833">
        <v>3</v>
      </c>
      <c r="B494" s="901">
        <v>38</v>
      </c>
      <c r="C494" s="902" t="s">
        <v>3942</v>
      </c>
      <c r="D494" s="903">
        <v>1</v>
      </c>
      <c r="E494" s="903" t="s">
        <v>2557</v>
      </c>
      <c r="F494" s="910" t="s">
        <v>4059</v>
      </c>
      <c r="G494" s="912" t="s">
        <v>3562</v>
      </c>
      <c r="H494" s="906">
        <v>2383.5483</v>
      </c>
      <c r="I494" s="907">
        <v>44305</v>
      </c>
      <c r="J494" s="907">
        <v>53436</v>
      </c>
      <c r="K494" s="904" t="s">
        <v>420</v>
      </c>
      <c r="L494" s="902" t="s">
        <v>1220</v>
      </c>
      <c r="M494" s="908" t="s">
        <v>6</v>
      </c>
      <c r="N494" s="903" t="s">
        <v>3063</v>
      </c>
      <c r="O494" s="903" t="s">
        <v>3081</v>
      </c>
      <c r="P494" s="909" t="s">
        <v>4108</v>
      </c>
    </row>
    <row r="495" spans="1:16" s="468" customFormat="1" ht="60">
      <c r="A495" s="833">
        <v>4</v>
      </c>
      <c r="B495" s="901">
        <v>59</v>
      </c>
      <c r="C495" s="902" t="s">
        <v>3943</v>
      </c>
      <c r="D495" s="903">
        <v>1</v>
      </c>
      <c r="E495" s="903" t="s">
        <v>2557</v>
      </c>
      <c r="F495" s="910" t="s">
        <v>4031</v>
      </c>
      <c r="G495" s="911" t="s">
        <v>3465</v>
      </c>
      <c r="H495" s="906">
        <v>306.46</v>
      </c>
      <c r="I495" s="907">
        <v>35387</v>
      </c>
      <c r="J495" s="907">
        <v>47805</v>
      </c>
      <c r="K495" s="904" t="s">
        <v>1253</v>
      </c>
      <c r="L495" s="902" t="s">
        <v>1220</v>
      </c>
      <c r="M495" s="908" t="s">
        <v>462</v>
      </c>
      <c r="N495" s="903" t="s">
        <v>3063</v>
      </c>
      <c r="O495" s="903" t="s">
        <v>3081</v>
      </c>
      <c r="P495" s="909" t="s">
        <v>4109</v>
      </c>
    </row>
    <row r="496" spans="1:16" s="468" customFormat="1" ht="60">
      <c r="A496" s="833">
        <v>5</v>
      </c>
      <c r="B496" s="901">
        <v>60</v>
      </c>
      <c r="C496" s="902" t="s">
        <v>3944</v>
      </c>
      <c r="D496" s="903">
        <v>1</v>
      </c>
      <c r="E496" s="903" t="s">
        <v>2557</v>
      </c>
      <c r="F496" s="910" t="s">
        <v>4032</v>
      </c>
      <c r="G496" s="911" t="s">
        <v>3465</v>
      </c>
      <c r="H496" s="906">
        <v>505.7929</v>
      </c>
      <c r="I496" s="907">
        <v>35387</v>
      </c>
      <c r="J496" s="907">
        <v>47805</v>
      </c>
      <c r="K496" s="904" t="s">
        <v>1253</v>
      </c>
      <c r="L496" s="902" t="s">
        <v>1220</v>
      </c>
      <c r="M496" s="908" t="s">
        <v>462</v>
      </c>
      <c r="N496" s="903" t="s">
        <v>3063</v>
      </c>
      <c r="O496" s="903" t="s">
        <v>3081</v>
      </c>
      <c r="P496" s="909" t="s">
        <v>4109</v>
      </c>
    </row>
    <row r="497" spans="1:16" s="468" customFormat="1" ht="180">
      <c r="A497" s="833">
        <v>6</v>
      </c>
      <c r="B497" s="901">
        <v>93</v>
      </c>
      <c r="C497" s="902" t="s">
        <v>3946</v>
      </c>
      <c r="D497" s="903">
        <v>1</v>
      </c>
      <c r="E497" s="903" t="s">
        <v>2557</v>
      </c>
      <c r="F497" s="904" t="s">
        <v>4034</v>
      </c>
      <c r="G497" s="905" t="s">
        <v>3463</v>
      </c>
      <c r="H497" s="906">
        <v>84</v>
      </c>
      <c r="I497" s="907">
        <v>35754</v>
      </c>
      <c r="J497" s="907">
        <v>44885</v>
      </c>
      <c r="K497" s="904" t="s">
        <v>1989</v>
      </c>
      <c r="L497" s="902" t="s">
        <v>1220</v>
      </c>
      <c r="M497" s="908" t="s">
        <v>1664</v>
      </c>
      <c r="N497" s="903" t="s">
        <v>3063</v>
      </c>
      <c r="O497" s="903" t="s">
        <v>3081</v>
      </c>
      <c r="P497" s="909" t="s">
        <v>4110</v>
      </c>
    </row>
    <row r="498" spans="1:16" s="468" customFormat="1" ht="48">
      <c r="A498" s="833">
        <v>7</v>
      </c>
      <c r="B498" s="901">
        <v>100</v>
      </c>
      <c r="C498" s="902" t="s">
        <v>3947</v>
      </c>
      <c r="D498" s="903">
        <v>1</v>
      </c>
      <c r="E498" s="903" t="s">
        <v>2557</v>
      </c>
      <c r="F498" s="910" t="s">
        <v>4035</v>
      </c>
      <c r="G498" s="911" t="s">
        <v>3465</v>
      </c>
      <c r="H498" s="906">
        <v>549</v>
      </c>
      <c r="I498" s="907">
        <v>35793</v>
      </c>
      <c r="J498" s="907">
        <v>44924</v>
      </c>
      <c r="K498" s="904" t="s">
        <v>393</v>
      </c>
      <c r="L498" s="902" t="s">
        <v>1220</v>
      </c>
      <c r="M498" s="908" t="s">
        <v>2376</v>
      </c>
      <c r="N498" s="903" t="s">
        <v>3063</v>
      </c>
      <c r="O498" s="903" t="s">
        <v>3081</v>
      </c>
      <c r="P498" s="909" t="s">
        <v>4111</v>
      </c>
    </row>
    <row r="499" spans="1:16" s="468" customFormat="1" ht="60">
      <c r="A499" s="833">
        <v>8</v>
      </c>
      <c r="B499" s="901">
        <v>101</v>
      </c>
      <c r="C499" s="902" t="s">
        <v>3948</v>
      </c>
      <c r="D499" s="903">
        <v>1</v>
      </c>
      <c r="E499" s="903" t="s">
        <v>2557</v>
      </c>
      <c r="F499" s="910" t="s">
        <v>4036</v>
      </c>
      <c r="G499" s="911" t="s">
        <v>3465</v>
      </c>
      <c r="H499" s="906">
        <v>502.8266</v>
      </c>
      <c r="I499" s="907">
        <v>35793</v>
      </c>
      <c r="J499" s="907">
        <v>44924</v>
      </c>
      <c r="K499" s="904" t="s">
        <v>393</v>
      </c>
      <c r="L499" s="902" t="s">
        <v>1220</v>
      </c>
      <c r="M499" s="908" t="s">
        <v>1749</v>
      </c>
      <c r="N499" s="903" t="s">
        <v>3063</v>
      </c>
      <c r="O499" s="903" t="s">
        <v>3081</v>
      </c>
      <c r="P499" s="909" t="s">
        <v>4111</v>
      </c>
    </row>
    <row r="500" spans="1:17" s="468" customFormat="1" ht="108" customHeight="1">
      <c r="A500" s="833">
        <v>9</v>
      </c>
      <c r="B500" s="901">
        <v>111</v>
      </c>
      <c r="C500" s="902" t="s">
        <v>4029</v>
      </c>
      <c r="D500" s="903">
        <v>10</v>
      </c>
      <c r="E500" s="903" t="s">
        <v>2557</v>
      </c>
      <c r="F500" s="910" t="s">
        <v>4037</v>
      </c>
      <c r="G500" s="911" t="s">
        <v>3465</v>
      </c>
      <c r="H500" s="906">
        <v>2103.6001</v>
      </c>
      <c r="I500" s="907">
        <v>35941</v>
      </c>
      <c r="J500" s="907">
        <v>45072</v>
      </c>
      <c r="K500" s="1013" t="s">
        <v>2851</v>
      </c>
      <c r="L500" s="902" t="s">
        <v>1220</v>
      </c>
      <c r="M500" s="908" t="s">
        <v>638</v>
      </c>
      <c r="N500" s="903" t="s">
        <v>3063</v>
      </c>
      <c r="O500" s="903" t="s">
        <v>3081</v>
      </c>
      <c r="P500" s="909" t="s">
        <v>4112</v>
      </c>
      <c r="Q500" s="1014"/>
    </row>
    <row r="501" spans="1:16" s="468" customFormat="1" ht="48">
      <c r="A501" s="833">
        <v>10</v>
      </c>
      <c r="B501" s="901">
        <v>117</v>
      </c>
      <c r="C501" s="902" t="s">
        <v>3949</v>
      </c>
      <c r="D501" s="903">
        <v>1</v>
      </c>
      <c r="E501" s="903" t="s">
        <v>2557</v>
      </c>
      <c r="F501" s="910" t="s">
        <v>4038</v>
      </c>
      <c r="G501" s="911" t="s">
        <v>3465</v>
      </c>
      <c r="H501" s="906">
        <v>324</v>
      </c>
      <c r="I501" s="907">
        <v>35950</v>
      </c>
      <c r="J501" s="1069">
        <v>45022</v>
      </c>
      <c r="K501" s="904" t="s">
        <v>1904</v>
      </c>
      <c r="L501" s="902" t="s">
        <v>1220</v>
      </c>
      <c r="M501" s="908" t="s">
        <v>528</v>
      </c>
      <c r="N501" s="903" t="s">
        <v>3063</v>
      </c>
      <c r="O501" s="903" t="s">
        <v>3081</v>
      </c>
      <c r="P501" s="909" t="s">
        <v>4113</v>
      </c>
    </row>
    <row r="502" spans="1:16" s="468" customFormat="1" ht="120">
      <c r="A502" s="833">
        <v>11</v>
      </c>
      <c r="B502" s="901">
        <v>131</v>
      </c>
      <c r="C502" s="902" t="s">
        <v>3950</v>
      </c>
      <c r="D502" s="903">
        <v>1</v>
      </c>
      <c r="E502" s="903" t="s">
        <v>2557</v>
      </c>
      <c r="F502" s="910" t="s">
        <v>4039</v>
      </c>
      <c r="G502" s="905" t="s">
        <v>3467</v>
      </c>
      <c r="H502" s="913">
        <v>486</v>
      </c>
      <c r="I502" s="907">
        <v>36292</v>
      </c>
      <c r="J502" s="907">
        <v>45424</v>
      </c>
      <c r="K502" s="908" t="s">
        <v>1460</v>
      </c>
      <c r="L502" s="902" t="s">
        <v>1220</v>
      </c>
      <c r="M502" s="908" t="s">
        <v>2270</v>
      </c>
      <c r="N502" s="903" t="s">
        <v>3063</v>
      </c>
      <c r="O502" s="903" t="s">
        <v>3081</v>
      </c>
      <c r="P502" s="909" t="s">
        <v>4114</v>
      </c>
    </row>
    <row r="503" spans="1:16" s="468" customFormat="1" ht="108">
      <c r="A503" s="833">
        <v>12</v>
      </c>
      <c r="B503" s="901">
        <v>132</v>
      </c>
      <c r="C503" s="902" t="s">
        <v>3951</v>
      </c>
      <c r="D503" s="903">
        <v>2</v>
      </c>
      <c r="E503" s="903" t="s">
        <v>2557</v>
      </c>
      <c r="F503" s="910" t="s">
        <v>4060</v>
      </c>
      <c r="G503" s="911" t="s">
        <v>3465</v>
      </c>
      <c r="H503" s="906">
        <v>2551</v>
      </c>
      <c r="I503" s="907">
        <v>36300</v>
      </c>
      <c r="J503" s="907">
        <v>45432</v>
      </c>
      <c r="K503" s="1031" t="s">
        <v>2125</v>
      </c>
      <c r="L503" s="902" t="s">
        <v>1220</v>
      </c>
      <c r="M503" s="908" t="s">
        <v>2423</v>
      </c>
      <c r="N503" s="903" t="s">
        <v>3063</v>
      </c>
      <c r="O503" s="903" t="s">
        <v>3081</v>
      </c>
      <c r="P503" s="909" t="s">
        <v>4115</v>
      </c>
    </row>
    <row r="504" spans="1:16" s="468" customFormat="1" ht="120">
      <c r="A504" s="833">
        <v>13</v>
      </c>
      <c r="B504" s="901">
        <v>150</v>
      </c>
      <c r="C504" s="900" t="s">
        <v>3952</v>
      </c>
      <c r="D504" s="903">
        <v>1</v>
      </c>
      <c r="E504" s="903" t="s">
        <v>2557</v>
      </c>
      <c r="F504" s="910" t="s">
        <v>4058</v>
      </c>
      <c r="G504" s="912" t="s">
        <v>3563</v>
      </c>
      <c r="H504" s="906">
        <v>640</v>
      </c>
      <c r="I504" s="907">
        <v>36532</v>
      </c>
      <c r="J504" s="907">
        <v>45664</v>
      </c>
      <c r="K504" s="904" t="s">
        <v>569</v>
      </c>
      <c r="L504" s="902" t="s">
        <v>79</v>
      </c>
      <c r="M504" s="908" t="s">
        <v>462</v>
      </c>
      <c r="N504" s="903" t="s">
        <v>3063</v>
      </c>
      <c r="O504" s="903" t="s">
        <v>3081</v>
      </c>
      <c r="P504" s="909" t="s">
        <v>4116</v>
      </c>
    </row>
    <row r="505" spans="1:16" s="468" customFormat="1" ht="108">
      <c r="A505" s="833">
        <v>14</v>
      </c>
      <c r="B505" s="901">
        <v>155</v>
      </c>
      <c r="C505" s="914" t="s">
        <v>3953</v>
      </c>
      <c r="D505" s="903">
        <v>1</v>
      </c>
      <c r="E505" s="903" t="s">
        <v>2557</v>
      </c>
      <c r="F505" s="910" t="s">
        <v>4040</v>
      </c>
      <c r="G505" s="911" t="s">
        <v>3465</v>
      </c>
      <c r="H505" s="906">
        <v>336.3782</v>
      </c>
      <c r="I505" s="915">
        <v>36626</v>
      </c>
      <c r="J505" s="915">
        <v>45757</v>
      </c>
      <c r="K505" s="904" t="s">
        <v>768</v>
      </c>
      <c r="L505" s="902" t="s">
        <v>1220</v>
      </c>
      <c r="M505" s="908" t="s">
        <v>213</v>
      </c>
      <c r="N505" s="903" t="s">
        <v>3063</v>
      </c>
      <c r="O505" s="903" t="s">
        <v>3081</v>
      </c>
      <c r="P505" s="909" t="s">
        <v>4117</v>
      </c>
    </row>
    <row r="506" spans="1:16" s="468" customFormat="1" ht="48">
      <c r="A506" s="833">
        <v>15</v>
      </c>
      <c r="B506" s="901">
        <v>193</v>
      </c>
      <c r="C506" s="900" t="s">
        <v>3954</v>
      </c>
      <c r="D506" s="903">
        <v>1</v>
      </c>
      <c r="E506" s="903" t="s">
        <v>2557</v>
      </c>
      <c r="F506" s="904" t="s">
        <v>4041</v>
      </c>
      <c r="G506" s="911" t="s">
        <v>3465</v>
      </c>
      <c r="H506" s="913">
        <v>841.0366</v>
      </c>
      <c r="I506" s="915">
        <v>38129</v>
      </c>
      <c r="J506" s="915">
        <v>47260</v>
      </c>
      <c r="K506" s="904" t="s">
        <v>1526</v>
      </c>
      <c r="L506" s="916" t="s">
        <v>1220</v>
      </c>
      <c r="M506" s="908" t="s">
        <v>817</v>
      </c>
      <c r="N506" s="903" t="s">
        <v>3063</v>
      </c>
      <c r="O506" s="903" t="s">
        <v>3081</v>
      </c>
      <c r="P506" s="909" t="s">
        <v>4118</v>
      </c>
    </row>
    <row r="507" spans="1:16" s="468" customFormat="1" ht="84">
      <c r="A507" s="833">
        <v>16</v>
      </c>
      <c r="B507" s="901">
        <v>194</v>
      </c>
      <c r="C507" s="900" t="s">
        <v>3955</v>
      </c>
      <c r="D507" s="903">
        <v>1</v>
      </c>
      <c r="E507" s="903" t="s">
        <v>2557</v>
      </c>
      <c r="F507" s="904" t="s">
        <v>4042</v>
      </c>
      <c r="G507" s="911" t="s">
        <v>3465</v>
      </c>
      <c r="H507" s="913">
        <v>336</v>
      </c>
      <c r="I507" s="915">
        <v>38129</v>
      </c>
      <c r="J507" s="915">
        <v>47260</v>
      </c>
      <c r="K507" s="904" t="s">
        <v>52</v>
      </c>
      <c r="L507" s="916" t="s">
        <v>1220</v>
      </c>
      <c r="M507" s="908" t="s">
        <v>2126</v>
      </c>
      <c r="N507" s="903" t="s">
        <v>3063</v>
      </c>
      <c r="O507" s="903" t="s">
        <v>3081</v>
      </c>
      <c r="P507" s="909" t="s">
        <v>4116</v>
      </c>
    </row>
    <row r="508" spans="1:16" s="468" customFormat="1" ht="60">
      <c r="A508" s="833">
        <v>17</v>
      </c>
      <c r="B508" s="901">
        <v>203</v>
      </c>
      <c r="C508" s="900" t="s">
        <v>3956</v>
      </c>
      <c r="D508" s="903">
        <v>1</v>
      </c>
      <c r="E508" s="903" t="s">
        <v>2557</v>
      </c>
      <c r="F508" s="904" t="s">
        <v>4043</v>
      </c>
      <c r="G508" s="911" t="s">
        <v>3465</v>
      </c>
      <c r="H508" s="913">
        <v>168.2351</v>
      </c>
      <c r="I508" s="915">
        <v>38155</v>
      </c>
      <c r="J508" s="915">
        <v>47286</v>
      </c>
      <c r="K508" s="1070" t="s">
        <v>2428</v>
      </c>
      <c r="L508" s="917" t="s">
        <v>1220</v>
      </c>
      <c r="M508" s="918" t="s">
        <v>1125</v>
      </c>
      <c r="N508" s="903" t="s">
        <v>3063</v>
      </c>
      <c r="O508" s="903" t="s">
        <v>3081</v>
      </c>
      <c r="P508" s="909" t="s">
        <v>4119</v>
      </c>
    </row>
    <row r="509" spans="1:16" s="468" customFormat="1" ht="120">
      <c r="A509" s="833">
        <v>18</v>
      </c>
      <c r="B509" s="901">
        <v>205</v>
      </c>
      <c r="C509" s="900" t="s">
        <v>3957</v>
      </c>
      <c r="D509" s="903">
        <v>1</v>
      </c>
      <c r="E509" s="903" t="s">
        <v>2557</v>
      </c>
      <c r="F509" s="910" t="s">
        <v>4044</v>
      </c>
      <c r="G509" s="905" t="s">
        <v>3467</v>
      </c>
      <c r="H509" s="913">
        <v>84.1714</v>
      </c>
      <c r="I509" s="915">
        <v>38163</v>
      </c>
      <c r="J509" s="915">
        <v>47294</v>
      </c>
      <c r="K509" s="904" t="s">
        <v>1460</v>
      </c>
      <c r="L509" s="916" t="s">
        <v>1220</v>
      </c>
      <c r="M509" s="908" t="s">
        <v>327</v>
      </c>
      <c r="N509" s="903" t="s">
        <v>3063</v>
      </c>
      <c r="O509" s="903" t="s">
        <v>3081</v>
      </c>
      <c r="P509" s="909" t="s">
        <v>4116</v>
      </c>
    </row>
    <row r="510" spans="1:16" s="468" customFormat="1" ht="84">
      <c r="A510" s="833">
        <v>19</v>
      </c>
      <c r="B510" s="901">
        <v>208</v>
      </c>
      <c r="C510" s="900" t="s">
        <v>3958</v>
      </c>
      <c r="D510" s="903">
        <v>1</v>
      </c>
      <c r="E510" s="903" t="s">
        <v>2557</v>
      </c>
      <c r="F510" s="910" t="s">
        <v>4045</v>
      </c>
      <c r="G510" s="912" t="s">
        <v>3564</v>
      </c>
      <c r="H510" s="913">
        <v>524.6103</v>
      </c>
      <c r="I510" s="915">
        <v>38415</v>
      </c>
      <c r="J510" s="915">
        <v>47546</v>
      </c>
      <c r="K510" s="904" t="s">
        <v>2247</v>
      </c>
      <c r="L510" s="916" t="s">
        <v>1220</v>
      </c>
      <c r="M510" s="908" t="s">
        <v>769</v>
      </c>
      <c r="N510" s="903" t="s">
        <v>3063</v>
      </c>
      <c r="O510" s="903" t="s">
        <v>3081</v>
      </c>
      <c r="P510" s="909" t="s">
        <v>4116</v>
      </c>
    </row>
    <row r="511" spans="1:16" s="468" customFormat="1" ht="156">
      <c r="A511" s="833">
        <v>20</v>
      </c>
      <c r="B511" s="901">
        <v>210</v>
      </c>
      <c r="C511" s="900" t="s">
        <v>3959</v>
      </c>
      <c r="D511" s="903">
        <v>1</v>
      </c>
      <c r="E511" s="903" t="s">
        <v>2557</v>
      </c>
      <c r="F511" s="910" t="s">
        <v>4046</v>
      </c>
      <c r="G511" s="905" t="s">
        <v>3464</v>
      </c>
      <c r="H511" s="913">
        <v>234.2875</v>
      </c>
      <c r="I511" s="915">
        <v>38470</v>
      </c>
      <c r="J511" s="915">
        <v>47601</v>
      </c>
      <c r="K511" s="904" t="s">
        <v>46</v>
      </c>
      <c r="L511" s="916" t="s">
        <v>1220</v>
      </c>
      <c r="M511" s="908" t="s">
        <v>634</v>
      </c>
      <c r="N511" s="903" t="s">
        <v>3063</v>
      </c>
      <c r="O511" s="903" t="s">
        <v>3081</v>
      </c>
      <c r="P511" s="909" t="s">
        <v>4116</v>
      </c>
    </row>
    <row r="512" spans="1:16" s="468" customFormat="1" ht="159.75" customHeight="1">
      <c r="A512" s="833">
        <v>21</v>
      </c>
      <c r="B512" s="901">
        <v>218</v>
      </c>
      <c r="C512" s="900" t="s">
        <v>3960</v>
      </c>
      <c r="D512" s="903">
        <v>1</v>
      </c>
      <c r="E512" s="903" t="s">
        <v>2557</v>
      </c>
      <c r="F512" s="904" t="s">
        <v>4047</v>
      </c>
      <c r="G512" s="911" t="s">
        <v>3465</v>
      </c>
      <c r="H512" s="913">
        <v>505.4626</v>
      </c>
      <c r="I512" s="915">
        <v>38630</v>
      </c>
      <c r="J512" s="915">
        <v>47761</v>
      </c>
      <c r="K512" s="919" t="s">
        <v>2372</v>
      </c>
      <c r="L512" s="902" t="s">
        <v>1036</v>
      </c>
      <c r="M512" s="918" t="s">
        <v>2044</v>
      </c>
      <c r="N512" s="903" t="s">
        <v>3063</v>
      </c>
      <c r="O512" s="903" t="s">
        <v>3081</v>
      </c>
      <c r="P512" s="1116" t="s">
        <v>4120</v>
      </c>
    </row>
    <row r="513" spans="1:16" s="468" customFormat="1" ht="180">
      <c r="A513" s="833">
        <v>22</v>
      </c>
      <c r="B513" s="901">
        <v>264</v>
      </c>
      <c r="C513" s="900" t="s">
        <v>3961</v>
      </c>
      <c r="D513" s="903">
        <v>1</v>
      </c>
      <c r="E513" s="903" t="s">
        <v>2557</v>
      </c>
      <c r="F513" s="904" t="s">
        <v>4048</v>
      </c>
      <c r="G513" s="905" t="s">
        <v>3464</v>
      </c>
      <c r="H513" s="913">
        <v>648.0159</v>
      </c>
      <c r="I513" s="915">
        <v>39638</v>
      </c>
      <c r="J513" s="915">
        <v>48769</v>
      </c>
      <c r="K513" s="919" t="s">
        <v>46</v>
      </c>
      <c r="L513" s="917" t="s">
        <v>1220</v>
      </c>
      <c r="M513" s="918" t="s">
        <v>1975</v>
      </c>
      <c r="N513" s="903" t="s">
        <v>3063</v>
      </c>
      <c r="O513" s="903" t="s">
        <v>3081</v>
      </c>
      <c r="P513" s="909" t="s">
        <v>4121</v>
      </c>
    </row>
    <row r="514" spans="1:16" s="468" customFormat="1" ht="180">
      <c r="A514" s="833">
        <v>23</v>
      </c>
      <c r="B514" s="901">
        <v>286</v>
      </c>
      <c r="C514" s="900" t="s">
        <v>3962</v>
      </c>
      <c r="D514" s="903">
        <v>1</v>
      </c>
      <c r="E514" s="903" t="s">
        <v>2557</v>
      </c>
      <c r="F514" s="904" t="s">
        <v>4049</v>
      </c>
      <c r="G514" s="905" t="s">
        <v>3463</v>
      </c>
      <c r="H514" s="906">
        <v>129.9617</v>
      </c>
      <c r="I514" s="907">
        <v>39983</v>
      </c>
      <c r="J514" s="907">
        <v>49114</v>
      </c>
      <c r="K514" s="904" t="s">
        <v>1989</v>
      </c>
      <c r="L514" s="902" t="s">
        <v>1220</v>
      </c>
      <c r="M514" s="908" t="s">
        <v>1060</v>
      </c>
      <c r="N514" s="903" t="s">
        <v>3063</v>
      </c>
      <c r="O514" s="903" t="s">
        <v>3081</v>
      </c>
      <c r="P514" s="909" t="s">
        <v>4116</v>
      </c>
    </row>
    <row r="515" spans="1:16" s="468" customFormat="1" ht="180">
      <c r="A515" s="833">
        <v>24</v>
      </c>
      <c r="B515" s="901">
        <v>287</v>
      </c>
      <c r="C515" s="900" t="s">
        <v>3963</v>
      </c>
      <c r="D515" s="903">
        <v>1</v>
      </c>
      <c r="E515" s="903" t="s">
        <v>2557</v>
      </c>
      <c r="F515" s="904" t="s">
        <v>4050</v>
      </c>
      <c r="G515" s="905" t="s">
        <v>3463</v>
      </c>
      <c r="H515" s="906">
        <v>84.155</v>
      </c>
      <c r="I515" s="907">
        <v>39983</v>
      </c>
      <c r="J515" s="907">
        <v>49114</v>
      </c>
      <c r="K515" s="904" t="s">
        <v>1989</v>
      </c>
      <c r="L515" s="902" t="s">
        <v>1220</v>
      </c>
      <c r="M515" s="908" t="s">
        <v>1060</v>
      </c>
      <c r="N515" s="903" t="s">
        <v>3063</v>
      </c>
      <c r="O515" s="903" t="s">
        <v>3081</v>
      </c>
      <c r="P515" s="909" t="s">
        <v>4117</v>
      </c>
    </row>
    <row r="516" spans="1:16" s="468" customFormat="1" ht="156">
      <c r="A516" s="833">
        <v>25</v>
      </c>
      <c r="B516" s="901">
        <v>307</v>
      </c>
      <c r="C516" s="900" t="s">
        <v>3964</v>
      </c>
      <c r="D516" s="903">
        <v>1</v>
      </c>
      <c r="E516" s="903" t="s">
        <v>2557</v>
      </c>
      <c r="F516" s="904" t="s">
        <v>4051</v>
      </c>
      <c r="G516" s="905" t="s">
        <v>3464</v>
      </c>
      <c r="H516" s="913">
        <v>1274.127</v>
      </c>
      <c r="I516" s="915">
        <v>40170</v>
      </c>
      <c r="J516" s="915">
        <v>49301</v>
      </c>
      <c r="K516" s="919" t="s">
        <v>778</v>
      </c>
      <c r="L516" s="917" t="s">
        <v>1220</v>
      </c>
      <c r="M516" s="918" t="s">
        <v>1988</v>
      </c>
      <c r="N516" s="903" t="s">
        <v>3063</v>
      </c>
      <c r="O516" s="903" t="s">
        <v>3081</v>
      </c>
      <c r="P516" s="909" t="s">
        <v>4122</v>
      </c>
    </row>
    <row r="517" spans="1:16" s="468" customFormat="1" ht="120">
      <c r="A517" s="833">
        <v>26</v>
      </c>
      <c r="B517" s="901">
        <v>314</v>
      </c>
      <c r="C517" s="900" t="s">
        <v>3965</v>
      </c>
      <c r="D517" s="903">
        <v>1</v>
      </c>
      <c r="E517" s="903" t="s">
        <v>2557</v>
      </c>
      <c r="F517" s="910" t="s">
        <v>4052</v>
      </c>
      <c r="G517" s="905" t="s">
        <v>3467</v>
      </c>
      <c r="H517" s="913">
        <v>84.1453</v>
      </c>
      <c r="I517" s="915">
        <v>40219</v>
      </c>
      <c r="J517" s="915">
        <v>49350</v>
      </c>
      <c r="K517" s="919" t="s">
        <v>1904</v>
      </c>
      <c r="L517" s="917" t="s">
        <v>1220</v>
      </c>
      <c r="M517" s="918" t="s">
        <v>1774</v>
      </c>
      <c r="N517" s="903" t="s">
        <v>3063</v>
      </c>
      <c r="O517" s="903" t="s">
        <v>3081</v>
      </c>
      <c r="P517" s="909" t="s">
        <v>4123</v>
      </c>
    </row>
    <row r="518" spans="1:16" s="468" customFormat="1" ht="120">
      <c r="A518" s="833">
        <v>27</v>
      </c>
      <c r="B518" s="901">
        <v>323</v>
      </c>
      <c r="C518" s="900" t="s">
        <v>3966</v>
      </c>
      <c r="D518" s="903">
        <v>1</v>
      </c>
      <c r="E518" s="903" t="s">
        <v>2557</v>
      </c>
      <c r="F518" s="910" t="s">
        <v>4053</v>
      </c>
      <c r="G518" s="905" t="s">
        <v>3467</v>
      </c>
      <c r="H518" s="913">
        <v>1257.1831</v>
      </c>
      <c r="I518" s="915">
        <v>40235</v>
      </c>
      <c r="J518" s="915">
        <v>49366</v>
      </c>
      <c r="K518" s="919" t="s">
        <v>1904</v>
      </c>
      <c r="L518" s="917" t="s">
        <v>1220</v>
      </c>
      <c r="M518" s="918" t="s">
        <v>1774</v>
      </c>
      <c r="N518" s="903" t="s">
        <v>3063</v>
      </c>
      <c r="O518" s="903" t="s">
        <v>3081</v>
      </c>
      <c r="P518" s="909" t="s">
        <v>4124</v>
      </c>
    </row>
    <row r="519" spans="1:16" s="468" customFormat="1" ht="48">
      <c r="A519" s="833">
        <v>28</v>
      </c>
      <c r="B519" s="901">
        <v>327</v>
      </c>
      <c r="C519" s="900" t="s">
        <v>3967</v>
      </c>
      <c r="D519" s="903">
        <v>1</v>
      </c>
      <c r="E519" s="903" t="s">
        <v>2557</v>
      </c>
      <c r="F519" s="904" t="s">
        <v>4054</v>
      </c>
      <c r="G519" s="911" t="s">
        <v>3465</v>
      </c>
      <c r="H519" s="913">
        <v>336.5242</v>
      </c>
      <c r="I519" s="915">
        <v>40235</v>
      </c>
      <c r="J519" s="915">
        <v>49366</v>
      </c>
      <c r="K519" s="919" t="s">
        <v>380</v>
      </c>
      <c r="L519" s="917" t="s">
        <v>1220</v>
      </c>
      <c r="M519" s="918" t="s">
        <v>1603</v>
      </c>
      <c r="N519" s="903" t="s">
        <v>3063</v>
      </c>
      <c r="O519" s="903" t="s">
        <v>3081</v>
      </c>
      <c r="P519" s="909" t="s">
        <v>4119</v>
      </c>
    </row>
    <row r="520" spans="1:16" s="468" customFormat="1" ht="120">
      <c r="A520" s="833">
        <v>29</v>
      </c>
      <c r="B520" s="901">
        <v>330</v>
      </c>
      <c r="C520" s="900" t="s">
        <v>3968</v>
      </c>
      <c r="D520" s="903">
        <v>1</v>
      </c>
      <c r="E520" s="903" t="s">
        <v>2557</v>
      </c>
      <c r="F520" s="910" t="s">
        <v>4055</v>
      </c>
      <c r="G520" s="905" t="s">
        <v>3467</v>
      </c>
      <c r="H520" s="913">
        <v>1683.0581</v>
      </c>
      <c r="I520" s="915">
        <v>40298</v>
      </c>
      <c r="J520" s="915">
        <v>49429</v>
      </c>
      <c r="K520" s="919" t="s">
        <v>995</v>
      </c>
      <c r="L520" s="917" t="s">
        <v>1220</v>
      </c>
      <c r="M520" s="918" t="s">
        <v>2104</v>
      </c>
      <c r="N520" s="903" t="s">
        <v>3063</v>
      </c>
      <c r="O520" s="903" t="s">
        <v>3081</v>
      </c>
      <c r="P520" s="909" t="s">
        <v>4125</v>
      </c>
    </row>
    <row r="521" spans="1:16" s="468" customFormat="1" ht="180">
      <c r="A521" s="833">
        <v>30</v>
      </c>
      <c r="B521" s="901">
        <v>335</v>
      </c>
      <c r="C521" s="900" t="s">
        <v>3969</v>
      </c>
      <c r="D521" s="903">
        <v>6</v>
      </c>
      <c r="E521" s="903" t="s">
        <v>2557</v>
      </c>
      <c r="F521" s="904" t="s">
        <v>4056</v>
      </c>
      <c r="G521" s="905" t="s">
        <v>3463</v>
      </c>
      <c r="H521" s="906">
        <v>170.9886</v>
      </c>
      <c r="I521" s="907">
        <v>40329</v>
      </c>
      <c r="J521" s="907">
        <v>49460</v>
      </c>
      <c r="K521" s="919" t="s">
        <v>996</v>
      </c>
      <c r="L521" s="902" t="s">
        <v>1220</v>
      </c>
      <c r="M521" s="908" t="s">
        <v>941</v>
      </c>
      <c r="N521" s="903" t="s">
        <v>3063</v>
      </c>
      <c r="O521" s="903" t="s">
        <v>3081</v>
      </c>
      <c r="P521" s="909" t="s">
        <v>4126</v>
      </c>
    </row>
    <row r="522" spans="1:16" s="468" customFormat="1" ht="120.75" thickBot="1">
      <c r="A522" s="833">
        <v>31</v>
      </c>
      <c r="B522" s="1071">
        <v>348</v>
      </c>
      <c r="C522" s="900" t="s">
        <v>3970</v>
      </c>
      <c r="D522" s="903">
        <v>1</v>
      </c>
      <c r="E522" s="903" t="s">
        <v>2557</v>
      </c>
      <c r="F522" s="910" t="s">
        <v>4057</v>
      </c>
      <c r="G522" s="905" t="s">
        <v>3467</v>
      </c>
      <c r="H522" s="913">
        <v>496.576</v>
      </c>
      <c r="I522" s="907">
        <v>40354</v>
      </c>
      <c r="J522" s="907">
        <v>49485</v>
      </c>
      <c r="K522" s="919" t="s">
        <v>1460</v>
      </c>
      <c r="L522" s="902" t="s">
        <v>1220</v>
      </c>
      <c r="M522" s="918" t="s">
        <v>2104</v>
      </c>
      <c r="N522" s="903" t="s">
        <v>3063</v>
      </c>
      <c r="O522" s="903" t="s">
        <v>3081</v>
      </c>
      <c r="P522" s="909" t="s">
        <v>4125</v>
      </c>
    </row>
    <row r="523" spans="1:16" s="468" customFormat="1" ht="14.25" thickBot="1" thickTop="1">
      <c r="A523" s="920"/>
      <c r="B523" s="921"/>
      <c r="C523" s="922"/>
      <c r="D523" s="923"/>
      <c r="E523" s="923"/>
      <c r="F523" s="924" t="s">
        <v>331</v>
      </c>
      <c r="G523" s="922"/>
      <c r="H523" s="925">
        <f>SUM(H492:H522)</f>
        <v>20215.9476</v>
      </c>
      <c r="I523" s="1075"/>
      <c r="J523" s="926"/>
      <c r="K523" s="922"/>
      <c r="L523" s="922"/>
      <c r="M523" s="922"/>
      <c r="N523" s="923"/>
      <c r="O523" s="927" t="s">
        <v>2755</v>
      </c>
      <c r="P523" s="928"/>
    </row>
    <row r="524" ht="13.5" thickTop="1">
      <c r="J524" s="167"/>
    </row>
    <row r="525" spans="1:15" ht="15">
      <c r="A525" s="4" t="s">
        <v>3245</v>
      </c>
      <c r="B525" s="430"/>
      <c r="D525" s="4"/>
      <c r="E525" s="4"/>
      <c r="G525" s="4"/>
      <c r="J525" s="167"/>
      <c r="N525" s="442"/>
      <c r="O525" s="654"/>
    </row>
    <row r="526" spans="1:15" ht="15">
      <c r="A526" s="97" t="s">
        <v>2755</v>
      </c>
      <c r="B526" s="97" t="s">
        <v>3246</v>
      </c>
      <c r="D526" s="97"/>
      <c r="E526" s="97"/>
      <c r="G526" s="97"/>
      <c r="J526" s="167"/>
      <c r="N526" s="444"/>
      <c r="O526" s="658"/>
    </row>
    <row r="527" spans="1:16" s="428" customFormat="1" ht="16.5" customHeight="1">
      <c r="A527" s="1161" t="s">
        <v>1474</v>
      </c>
      <c r="B527" s="1164" t="s">
        <v>2913</v>
      </c>
      <c r="C527" s="1167" t="s">
        <v>1668</v>
      </c>
      <c r="D527" s="1164" t="s">
        <v>2911</v>
      </c>
      <c r="E527" s="1164" t="s">
        <v>2914</v>
      </c>
      <c r="F527" s="1170" t="s">
        <v>3055</v>
      </c>
      <c r="G527" s="1164" t="s">
        <v>2912</v>
      </c>
      <c r="H527" s="1172" t="s">
        <v>549</v>
      </c>
      <c r="I527" s="1170" t="s">
        <v>2916</v>
      </c>
      <c r="J527" s="1172" t="s">
        <v>3244</v>
      </c>
      <c r="K527" s="1188" t="s">
        <v>2918</v>
      </c>
      <c r="L527" s="1190" t="s">
        <v>2917</v>
      </c>
      <c r="M527" s="1189" t="s">
        <v>477</v>
      </c>
      <c r="N527" s="1175" t="s">
        <v>2919</v>
      </c>
      <c r="O527" s="1175" t="s">
        <v>2920</v>
      </c>
      <c r="P527" s="1178" t="s">
        <v>199</v>
      </c>
    </row>
    <row r="528" spans="1:16" s="428" customFormat="1" ht="16.5" customHeight="1">
      <c r="A528" s="1162"/>
      <c r="B528" s="1165"/>
      <c r="C528" s="1168"/>
      <c r="D528" s="1165"/>
      <c r="E528" s="1165"/>
      <c r="F528" s="1171"/>
      <c r="G528" s="1165"/>
      <c r="H528" s="1193"/>
      <c r="I528" s="1189"/>
      <c r="J528" s="1173"/>
      <c r="K528" s="1173"/>
      <c r="L528" s="1191"/>
      <c r="M528" s="1171"/>
      <c r="N528" s="1176"/>
      <c r="O528" s="1176"/>
      <c r="P528" s="1179"/>
    </row>
    <row r="529" spans="1:16" s="428" customFormat="1" ht="24" customHeight="1">
      <c r="A529" s="1163"/>
      <c r="B529" s="1166"/>
      <c r="C529" s="1169"/>
      <c r="D529" s="1166"/>
      <c r="E529" s="1166"/>
      <c r="F529" s="1171"/>
      <c r="G529" s="1166"/>
      <c r="H529" s="1194"/>
      <c r="I529" s="1189"/>
      <c r="J529" s="1174"/>
      <c r="K529" s="1174"/>
      <c r="L529" s="1192"/>
      <c r="M529" s="1171"/>
      <c r="N529" s="1177"/>
      <c r="O529" s="1177"/>
      <c r="P529" s="1179"/>
    </row>
    <row r="530" spans="1:16" ht="74.25" customHeight="1">
      <c r="A530" s="139">
        <v>1</v>
      </c>
      <c r="B530" s="69">
        <v>133</v>
      </c>
      <c r="C530" s="15" t="s">
        <v>3971</v>
      </c>
      <c r="D530" s="69"/>
      <c r="E530" s="422" t="s">
        <v>2557</v>
      </c>
      <c r="F530" s="10" t="s">
        <v>3011</v>
      </c>
      <c r="G530" s="30" t="s">
        <v>3465</v>
      </c>
      <c r="H530" s="136">
        <v>780</v>
      </c>
      <c r="I530" s="264">
        <v>36306</v>
      </c>
      <c r="J530" s="264" t="s">
        <v>218</v>
      </c>
      <c r="K530" s="13" t="s">
        <v>3013</v>
      </c>
      <c r="L530" s="15" t="s">
        <v>1220</v>
      </c>
      <c r="M530" s="14" t="s">
        <v>672</v>
      </c>
      <c r="N530" s="422" t="s">
        <v>3063</v>
      </c>
      <c r="O530" s="422" t="s">
        <v>3081</v>
      </c>
      <c r="P530" s="192" t="s">
        <v>914</v>
      </c>
    </row>
    <row r="531" spans="1:16" s="392" customFormat="1" ht="48">
      <c r="A531" s="175">
        <f>A530+1</f>
        <v>2</v>
      </c>
      <c r="B531" s="435">
        <v>24</v>
      </c>
      <c r="C531" s="516" t="s">
        <v>3972</v>
      </c>
      <c r="D531" s="426"/>
      <c r="E531" s="426" t="s">
        <v>2557</v>
      </c>
      <c r="F531" s="78" t="s">
        <v>3012</v>
      </c>
      <c r="G531" s="175" t="s">
        <v>3465</v>
      </c>
      <c r="H531" s="1096">
        <v>769.5</v>
      </c>
      <c r="I531" s="272">
        <v>34577</v>
      </c>
      <c r="J531" s="272" t="s">
        <v>219</v>
      </c>
      <c r="K531" s="141" t="s">
        <v>1334</v>
      </c>
      <c r="L531" s="516" t="s">
        <v>1036</v>
      </c>
      <c r="M531" s="440" t="s">
        <v>462</v>
      </c>
      <c r="N531" s="426" t="s">
        <v>3063</v>
      </c>
      <c r="O531" s="426" t="s">
        <v>3081</v>
      </c>
      <c r="P531" s="1097" t="s">
        <v>1909</v>
      </c>
    </row>
    <row r="532" spans="1:16" ht="12.75">
      <c r="A532" s="1098"/>
      <c r="B532" s="1099"/>
      <c r="C532" s="1100"/>
      <c r="D532" s="1101"/>
      <c r="E532" s="1101"/>
      <c r="F532" s="1100"/>
      <c r="G532" s="1100"/>
      <c r="H532" s="1102">
        <f>SUM(H530:H531)</f>
        <v>1549.5</v>
      </c>
      <c r="I532" s="1103"/>
      <c r="J532" s="1104"/>
      <c r="K532" s="1100"/>
      <c r="L532" s="1100"/>
      <c r="M532" s="1100"/>
      <c r="N532" s="1101"/>
      <c r="O532" s="1105"/>
      <c r="P532" s="1106"/>
    </row>
    <row r="533" spans="8:10" ht="12.75">
      <c r="H533" s="296"/>
      <c r="J533" s="167"/>
    </row>
    <row r="534" spans="1:15" ht="15">
      <c r="A534" s="97" t="s">
        <v>2755</v>
      </c>
      <c r="B534" s="97" t="s">
        <v>3247</v>
      </c>
      <c r="D534" s="97"/>
      <c r="E534" s="97"/>
      <c r="G534" s="97"/>
      <c r="J534" s="167"/>
      <c r="N534" s="444"/>
      <c r="O534" s="658"/>
    </row>
    <row r="535" spans="1:15" ht="15">
      <c r="A535" s="97" t="s">
        <v>3248</v>
      </c>
      <c r="B535" s="429"/>
      <c r="D535" s="97"/>
      <c r="E535" s="97"/>
      <c r="G535" s="97"/>
      <c r="J535" s="167"/>
      <c r="N535" s="444"/>
      <c r="O535" s="658"/>
    </row>
    <row r="536" spans="1:16" s="428" customFormat="1" ht="16.5" customHeight="1">
      <c r="A536" s="1161" t="s">
        <v>1474</v>
      </c>
      <c r="B536" s="1164" t="s">
        <v>2913</v>
      </c>
      <c r="C536" s="1167" t="s">
        <v>1668</v>
      </c>
      <c r="D536" s="1164" t="s">
        <v>2911</v>
      </c>
      <c r="E536" s="1164" t="s">
        <v>2914</v>
      </c>
      <c r="F536" s="1170" t="s">
        <v>3055</v>
      </c>
      <c r="G536" s="1164" t="s">
        <v>2912</v>
      </c>
      <c r="H536" s="1172" t="s">
        <v>549</v>
      </c>
      <c r="I536" s="1170" t="s">
        <v>2916</v>
      </c>
      <c r="J536" s="1172" t="s">
        <v>3244</v>
      </c>
      <c r="K536" s="1188" t="s">
        <v>2918</v>
      </c>
      <c r="L536" s="1190" t="s">
        <v>2917</v>
      </c>
      <c r="M536" s="1189" t="s">
        <v>477</v>
      </c>
      <c r="N536" s="1175" t="s">
        <v>2919</v>
      </c>
      <c r="O536" s="1175" t="s">
        <v>2920</v>
      </c>
      <c r="P536" s="1178" t="s">
        <v>199</v>
      </c>
    </row>
    <row r="537" spans="1:16" s="428" customFormat="1" ht="16.5" customHeight="1">
      <c r="A537" s="1162"/>
      <c r="B537" s="1165"/>
      <c r="C537" s="1168"/>
      <c r="D537" s="1165"/>
      <c r="E537" s="1165"/>
      <c r="F537" s="1171"/>
      <c r="G537" s="1165"/>
      <c r="H537" s="1193"/>
      <c r="I537" s="1189"/>
      <c r="J537" s="1173"/>
      <c r="K537" s="1173"/>
      <c r="L537" s="1191"/>
      <c r="M537" s="1171"/>
      <c r="N537" s="1176"/>
      <c r="O537" s="1176"/>
      <c r="P537" s="1179"/>
    </row>
    <row r="538" spans="1:16" s="428" customFormat="1" ht="24" customHeight="1">
      <c r="A538" s="1163"/>
      <c r="B538" s="1166"/>
      <c r="C538" s="1169"/>
      <c r="D538" s="1166"/>
      <c r="E538" s="1166"/>
      <c r="F538" s="1171"/>
      <c r="G538" s="1166"/>
      <c r="H538" s="1194"/>
      <c r="I538" s="1189"/>
      <c r="J538" s="1174"/>
      <c r="K538" s="1174"/>
      <c r="L538" s="1192"/>
      <c r="M538" s="1171"/>
      <c r="N538" s="1177"/>
      <c r="O538" s="1177"/>
      <c r="P538" s="1179"/>
    </row>
    <row r="539" spans="1:16" ht="96">
      <c r="A539" s="139">
        <v>1</v>
      </c>
      <c r="B539" s="69" t="s">
        <v>3054</v>
      </c>
      <c r="C539" s="26" t="s">
        <v>3973</v>
      </c>
      <c r="D539" s="69"/>
      <c r="E539" s="69" t="s">
        <v>2557</v>
      </c>
      <c r="F539" s="10" t="s">
        <v>3014</v>
      </c>
      <c r="G539" s="30" t="s">
        <v>3465</v>
      </c>
      <c r="H539" s="64">
        <v>589.22149</v>
      </c>
      <c r="I539" s="264">
        <v>35583</v>
      </c>
      <c r="J539" s="264">
        <v>38630</v>
      </c>
      <c r="K539" s="11" t="s">
        <v>1460</v>
      </c>
      <c r="L539" s="14" t="s">
        <v>1220</v>
      </c>
      <c r="M539" s="13" t="s">
        <v>462</v>
      </c>
      <c r="N539" s="422" t="s">
        <v>3063</v>
      </c>
      <c r="O539" s="422" t="s">
        <v>3081</v>
      </c>
      <c r="P539" s="192" t="s">
        <v>1184</v>
      </c>
    </row>
    <row r="540" spans="1:16" s="468" customFormat="1" ht="108">
      <c r="A540" s="992">
        <v>2</v>
      </c>
      <c r="B540" s="930">
        <v>45</v>
      </c>
      <c r="C540" s="66" t="s">
        <v>3974</v>
      </c>
      <c r="D540" s="930"/>
      <c r="E540" s="930" t="s">
        <v>2557</v>
      </c>
      <c r="F540" s="40" t="s">
        <v>3015</v>
      </c>
      <c r="G540" s="833" t="s">
        <v>3465</v>
      </c>
      <c r="H540" s="993">
        <v>3028.7402</v>
      </c>
      <c r="I540" s="765">
        <v>35264</v>
      </c>
      <c r="J540" s="765">
        <v>38630</v>
      </c>
      <c r="K540" s="45" t="s">
        <v>4</v>
      </c>
      <c r="L540" s="488" t="s">
        <v>1220</v>
      </c>
      <c r="M540" s="202" t="s">
        <v>6</v>
      </c>
      <c r="N540" s="834" t="s">
        <v>3063</v>
      </c>
      <c r="O540" s="834" t="s">
        <v>3081</v>
      </c>
      <c r="P540" s="994" t="s">
        <v>38</v>
      </c>
    </row>
    <row r="541" spans="1:18" s="468" customFormat="1" ht="108">
      <c r="A541" s="992">
        <v>3</v>
      </c>
      <c r="B541" s="930">
        <v>46</v>
      </c>
      <c r="C541" s="66" t="s">
        <v>3975</v>
      </c>
      <c r="D541" s="930"/>
      <c r="E541" s="930" t="s">
        <v>2557</v>
      </c>
      <c r="F541" s="40" t="s">
        <v>3016</v>
      </c>
      <c r="G541" s="833" t="s">
        <v>3465</v>
      </c>
      <c r="H541" s="993">
        <v>1766.8053</v>
      </c>
      <c r="I541" s="765">
        <v>35264</v>
      </c>
      <c r="J541" s="765">
        <v>38630</v>
      </c>
      <c r="K541" s="45" t="s">
        <v>736</v>
      </c>
      <c r="L541" s="488" t="s">
        <v>1220</v>
      </c>
      <c r="M541" s="202" t="s">
        <v>6</v>
      </c>
      <c r="N541" s="834" t="s">
        <v>3063</v>
      </c>
      <c r="O541" s="834" t="s">
        <v>3081</v>
      </c>
      <c r="P541" s="994" t="s">
        <v>38</v>
      </c>
      <c r="Q541" s="995"/>
      <c r="R541" s="995"/>
    </row>
    <row r="542" spans="1:16" ht="15">
      <c r="A542" s="97" t="s">
        <v>3249</v>
      </c>
      <c r="B542" s="429"/>
      <c r="C542" s="55"/>
      <c r="D542" s="97"/>
      <c r="E542" s="97"/>
      <c r="F542" s="10"/>
      <c r="G542" s="97"/>
      <c r="H542" s="64"/>
      <c r="I542" s="264"/>
      <c r="J542" s="264"/>
      <c r="K542" s="11"/>
      <c r="L542" s="15"/>
      <c r="M542" s="13"/>
      <c r="N542" s="445"/>
      <c r="O542" s="658"/>
      <c r="P542" s="192"/>
    </row>
    <row r="543" spans="1:16" ht="84">
      <c r="A543" s="139">
        <v>1</v>
      </c>
      <c r="B543" s="69">
        <v>52</v>
      </c>
      <c r="C543" s="55" t="s">
        <v>3976</v>
      </c>
      <c r="D543" s="69"/>
      <c r="E543" s="69" t="s">
        <v>2557</v>
      </c>
      <c r="F543" s="10" t="s">
        <v>3017</v>
      </c>
      <c r="G543" s="30" t="s">
        <v>3465</v>
      </c>
      <c r="H543" s="64">
        <v>3100.2236</v>
      </c>
      <c r="I543" s="264">
        <v>35340</v>
      </c>
      <c r="J543" s="264">
        <v>38630</v>
      </c>
      <c r="K543" s="11" t="s">
        <v>2</v>
      </c>
      <c r="L543" s="15" t="s">
        <v>1036</v>
      </c>
      <c r="M543" s="13" t="s">
        <v>6</v>
      </c>
      <c r="N543" s="422" t="s">
        <v>3063</v>
      </c>
      <c r="O543" s="422" t="s">
        <v>3081</v>
      </c>
      <c r="P543" s="466"/>
    </row>
    <row r="544" spans="1:16" ht="84">
      <c r="A544" s="139">
        <v>2</v>
      </c>
      <c r="B544" s="69">
        <v>98</v>
      </c>
      <c r="C544" s="55" t="s">
        <v>3977</v>
      </c>
      <c r="D544" s="69"/>
      <c r="E544" s="69" t="s">
        <v>2557</v>
      </c>
      <c r="F544" s="10" t="s">
        <v>3018</v>
      </c>
      <c r="G544" s="30" t="s">
        <v>3465</v>
      </c>
      <c r="H544" s="64">
        <v>549</v>
      </c>
      <c r="I544" s="264">
        <v>35793</v>
      </c>
      <c r="J544" s="264">
        <v>38630</v>
      </c>
      <c r="K544" s="11" t="s">
        <v>3</v>
      </c>
      <c r="L544" s="15" t="s">
        <v>1220</v>
      </c>
      <c r="M544" s="13" t="s">
        <v>2376</v>
      </c>
      <c r="N544" s="422" t="s">
        <v>3063</v>
      </c>
      <c r="O544" s="422" t="s">
        <v>3081</v>
      </c>
      <c r="P544" s="192" t="s">
        <v>2310</v>
      </c>
    </row>
    <row r="545" spans="1:16" ht="72">
      <c r="A545" s="1107">
        <v>3</v>
      </c>
      <c r="B545" s="435">
        <v>147</v>
      </c>
      <c r="C545" s="516" t="s">
        <v>3978</v>
      </c>
      <c r="D545" s="435"/>
      <c r="E545" s="435" t="s">
        <v>2557</v>
      </c>
      <c r="F545" s="78" t="s">
        <v>3019</v>
      </c>
      <c r="G545" s="175" t="s">
        <v>3465</v>
      </c>
      <c r="H545" s="1096">
        <v>607.5</v>
      </c>
      <c r="I545" s="272">
        <v>36520</v>
      </c>
      <c r="J545" s="272">
        <v>45651</v>
      </c>
      <c r="K545" s="141" t="s">
        <v>1133</v>
      </c>
      <c r="L545" s="516" t="s">
        <v>1220</v>
      </c>
      <c r="M545" s="1095" t="s">
        <v>2606</v>
      </c>
      <c r="N545" s="426" t="s">
        <v>3063</v>
      </c>
      <c r="O545" s="426" t="s">
        <v>3081</v>
      </c>
      <c r="P545" s="1097" t="s">
        <v>3080</v>
      </c>
    </row>
    <row r="546" spans="1:16" ht="12.75">
      <c r="A546" s="1098"/>
      <c r="B546" s="1099"/>
      <c r="C546" s="1100"/>
      <c r="D546" s="1101"/>
      <c r="E546" s="1101"/>
      <c r="F546" s="1100"/>
      <c r="G546" s="1100"/>
      <c r="H546" s="1102">
        <f>SUM(H539:H545)</f>
        <v>9641.49059</v>
      </c>
      <c r="I546" s="1103"/>
      <c r="J546" s="1104"/>
      <c r="K546" s="1100"/>
      <c r="L546" s="1100"/>
      <c r="M546" s="1100"/>
      <c r="N546" s="1101"/>
      <c r="O546" s="1105"/>
      <c r="P546" s="1106"/>
    </row>
    <row r="547" spans="1:15" ht="15">
      <c r="A547" s="97" t="s">
        <v>2289</v>
      </c>
      <c r="B547" s="429"/>
      <c r="D547" s="97"/>
      <c r="E547" s="97"/>
      <c r="G547" s="97"/>
      <c r="H547" s="215"/>
      <c r="J547" s="167"/>
      <c r="N547" s="444"/>
      <c r="O547" s="658"/>
    </row>
    <row r="548" spans="1:16" s="428" customFormat="1" ht="16.5" customHeight="1">
      <c r="A548" s="1161" t="s">
        <v>1474</v>
      </c>
      <c r="B548" s="1164" t="s">
        <v>2913</v>
      </c>
      <c r="C548" s="1167" t="s">
        <v>1668</v>
      </c>
      <c r="D548" s="1164" t="s">
        <v>2911</v>
      </c>
      <c r="E548" s="1164" t="s">
        <v>2914</v>
      </c>
      <c r="F548" s="1170" t="s">
        <v>3055</v>
      </c>
      <c r="G548" s="1164" t="s">
        <v>2912</v>
      </c>
      <c r="H548" s="1172" t="s">
        <v>549</v>
      </c>
      <c r="I548" s="1170" t="s">
        <v>2916</v>
      </c>
      <c r="J548" s="1172" t="s">
        <v>3244</v>
      </c>
      <c r="K548" s="1188" t="s">
        <v>2918</v>
      </c>
      <c r="L548" s="1190" t="s">
        <v>2917</v>
      </c>
      <c r="M548" s="1189" t="s">
        <v>477</v>
      </c>
      <c r="N548" s="1175" t="s">
        <v>2919</v>
      </c>
      <c r="O548" s="1175" t="s">
        <v>2920</v>
      </c>
      <c r="P548" s="1178" t="s">
        <v>199</v>
      </c>
    </row>
    <row r="549" spans="1:16" s="428" customFormat="1" ht="16.5" customHeight="1">
      <c r="A549" s="1162"/>
      <c r="B549" s="1165"/>
      <c r="C549" s="1168"/>
      <c r="D549" s="1165"/>
      <c r="E549" s="1165"/>
      <c r="F549" s="1171"/>
      <c r="G549" s="1165"/>
      <c r="H549" s="1193"/>
      <c r="I549" s="1189"/>
      <c r="J549" s="1173"/>
      <c r="K549" s="1173"/>
      <c r="L549" s="1191"/>
      <c r="M549" s="1171"/>
      <c r="N549" s="1176"/>
      <c r="O549" s="1176"/>
      <c r="P549" s="1179"/>
    </row>
    <row r="550" spans="1:16" s="428" customFormat="1" ht="24" customHeight="1">
      <c r="A550" s="1163"/>
      <c r="B550" s="1166"/>
      <c r="C550" s="1169"/>
      <c r="D550" s="1166"/>
      <c r="E550" s="1166"/>
      <c r="F550" s="1171"/>
      <c r="G550" s="1166"/>
      <c r="H550" s="1194"/>
      <c r="I550" s="1189"/>
      <c r="J550" s="1174"/>
      <c r="K550" s="1174"/>
      <c r="L550" s="1192"/>
      <c r="M550" s="1171"/>
      <c r="N550" s="1177"/>
      <c r="O550" s="1177"/>
      <c r="P550" s="1179"/>
    </row>
    <row r="551" spans="1:16" ht="12.75">
      <c r="A551" s="30">
        <v>0</v>
      </c>
      <c r="B551" s="69"/>
      <c r="C551" s="15"/>
      <c r="D551" s="422"/>
      <c r="E551" s="422"/>
      <c r="F551" s="10"/>
      <c r="G551" s="30"/>
      <c r="H551" s="136"/>
      <c r="I551" s="262"/>
      <c r="J551" s="264"/>
      <c r="K551" s="11"/>
      <c r="L551" s="15"/>
      <c r="M551" s="13"/>
      <c r="N551" s="422"/>
      <c r="O551" s="422"/>
      <c r="P551" s="192"/>
    </row>
    <row r="552" spans="1:15" ht="15">
      <c r="A552" s="4" t="s">
        <v>2706</v>
      </c>
      <c r="B552" s="430"/>
      <c r="D552" s="4"/>
      <c r="E552" s="4"/>
      <c r="G552" s="4"/>
      <c r="J552" s="167"/>
      <c r="N552" s="442"/>
      <c r="O552" s="654"/>
    </row>
    <row r="553" spans="3:10" ht="12.75">
      <c r="C553" t="s">
        <v>201</v>
      </c>
      <c r="J553" s="167"/>
    </row>
    <row r="554" spans="1:15" ht="15">
      <c r="A554" s="4" t="s">
        <v>2707</v>
      </c>
      <c r="B554" s="430"/>
      <c r="D554" s="4"/>
      <c r="E554" s="4"/>
      <c r="G554" s="4"/>
      <c r="J554" s="167"/>
      <c r="N554" s="442"/>
      <c r="O554" s="654"/>
    </row>
    <row r="555" spans="3:10" ht="12.75">
      <c r="C555" t="s">
        <v>201</v>
      </c>
      <c r="J555" s="167"/>
    </row>
    <row r="556" spans="1:15" ht="15">
      <c r="A556" s="4" t="s">
        <v>1895</v>
      </c>
      <c r="B556" s="430"/>
      <c r="D556" s="4"/>
      <c r="E556" s="4"/>
      <c r="G556" s="4"/>
      <c r="J556" s="167"/>
      <c r="N556" s="442"/>
      <c r="O556" s="654"/>
    </row>
    <row r="557" spans="1:15" ht="15">
      <c r="A557" s="97" t="s">
        <v>1896</v>
      </c>
      <c r="B557" s="429"/>
      <c r="D557" s="97"/>
      <c r="E557" s="97"/>
      <c r="G557" s="97"/>
      <c r="J557" s="167"/>
      <c r="N557" s="444"/>
      <c r="O557" s="658"/>
    </row>
    <row r="558" spans="3:10" ht="12.75">
      <c r="C558" t="s">
        <v>201</v>
      </c>
      <c r="J558" s="167"/>
    </row>
    <row r="559" spans="1:15" ht="15">
      <c r="A559" s="97" t="s">
        <v>1897</v>
      </c>
      <c r="B559" s="429"/>
      <c r="D559" s="97"/>
      <c r="E559" s="97"/>
      <c r="G559" s="97"/>
      <c r="J559" s="167"/>
      <c r="N559" s="444"/>
      <c r="O559" s="658"/>
    </row>
    <row r="560" spans="1:16" s="428" customFormat="1" ht="16.5" customHeight="1">
      <c r="A560" s="1161" t="s">
        <v>1474</v>
      </c>
      <c r="B560" s="1164" t="s">
        <v>2913</v>
      </c>
      <c r="C560" s="1167" t="s">
        <v>1668</v>
      </c>
      <c r="D560" s="1164" t="s">
        <v>2911</v>
      </c>
      <c r="E560" s="1164" t="s">
        <v>2914</v>
      </c>
      <c r="F560" s="1170" t="s">
        <v>3055</v>
      </c>
      <c r="G560" s="1164" t="s">
        <v>2912</v>
      </c>
      <c r="H560" s="1172" t="s">
        <v>549</v>
      </c>
      <c r="I560" s="1170" t="s">
        <v>2916</v>
      </c>
      <c r="J560" s="1172" t="s">
        <v>3244</v>
      </c>
      <c r="K560" s="1188" t="s">
        <v>2918</v>
      </c>
      <c r="L560" s="1190" t="s">
        <v>2917</v>
      </c>
      <c r="M560" s="1189" t="s">
        <v>477</v>
      </c>
      <c r="N560" s="1175" t="s">
        <v>2919</v>
      </c>
      <c r="O560" s="1175" t="s">
        <v>2920</v>
      </c>
      <c r="P560" s="1178" t="s">
        <v>199</v>
      </c>
    </row>
    <row r="561" spans="1:16" s="428" customFormat="1" ht="16.5" customHeight="1">
      <c r="A561" s="1162"/>
      <c r="B561" s="1165"/>
      <c r="C561" s="1168"/>
      <c r="D561" s="1165"/>
      <c r="E561" s="1165"/>
      <c r="F561" s="1171"/>
      <c r="G561" s="1165"/>
      <c r="H561" s="1193"/>
      <c r="I561" s="1189"/>
      <c r="J561" s="1173"/>
      <c r="K561" s="1173"/>
      <c r="L561" s="1191"/>
      <c r="M561" s="1171"/>
      <c r="N561" s="1176"/>
      <c r="O561" s="1176"/>
      <c r="P561" s="1179"/>
    </row>
    <row r="562" spans="1:16" s="428" customFormat="1" ht="24" customHeight="1">
      <c r="A562" s="1163"/>
      <c r="B562" s="1166"/>
      <c r="C562" s="1168"/>
      <c r="D562" s="1165"/>
      <c r="E562" s="1165"/>
      <c r="F562" s="1196"/>
      <c r="G562" s="1165"/>
      <c r="H562" s="1193"/>
      <c r="I562" s="1188"/>
      <c r="J562" s="1173"/>
      <c r="K562" s="1173"/>
      <c r="L562" s="1191"/>
      <c r="M562" s="1196"/>
      <c r="N562" s="1176"/>
      <c r="O562" s="1176"/>
      <c r="P562" s="1197"/>
    </row>
    <row r="563" spans="1:16" s="1047" customFormat="1" ht="120">
      <c r="A563" s="1077">
        <v>1</v>
      </c>
      <c r="B563" s="1078" t="s">
        <v>3053</v>
      </c>
      <c r="C563" s="1079" t="s">
        <v>3945</v>
      </c>
      <c r="D563" s="1080">
        <v>1</v>
      </c>
      <c r="E563" s="1080" t="s">
        <v>2557</v>
      </c>
      <c r="F563" s="1081" t="s">
        <v>4033</v>
      </c>
      <c r="G563" s="1082" t="s">
        <v>3467</v>
      </c>
      <c r="H563" s="1083">
        <v>1492.0406</v>
      </c>
      <c r="I563" s="1084">
        <v>35583</v>
      </c>
      <c r="J563" s="1084">
        <v>44714</v>
      </c>
      <c r="K563" s="1085" t="s">
        <v>1460</v>
      </c>
      <c r="L563" s="1079" t="s">
        <v>1220</v>
      </c>
      <c r="M563" s="1086" t="s">
        <v>462</v>
      </c>
      <c r="N563" s="1080" t="s">
        <v>3063</v>
      </c>
      <c r="O563" s="1080" t="s">
        <v>3081</v>
      </c>
      <c r="P563" s="1087" t="s">
        <v>4068</v>
      </c>
    </row>
    <row r="564" ht="12.75">
      <c r="J564" s="167"/>
    </row>
  </sheetData>
  <sheetProtection/>
  <mergeCells count="216">
    <mergeCell ref="M560:M562"/>
    <mergeCell ref="N560:N562"/>
    <mergeCell ref="O560:O562"/>
    <mergeCell ref="P560:P562"/>
    <mergeCell ref="G560:G562"/>
    <mergeCell ref="H560:H562"/>
    <mergeCell ref="I560:I562"/>
    <mergeCell ref="J560:J562"/>
    <mergeCell ref="K560:K562"/>
    <mergeCell ref="L560:L562"/>
    <mergeCell ref="A560:A562"/>
    <mergeCell ref="B560:B562"/>
    <mergeCell ref="C560:C562"/>
    <mergeCell ref="D560:D562"/>
    <mergeCell ref="E560:E562"/>
    <mergeCell ref="F560:F562"/>
    <mergeCell ref="M548:M550"/>
    <mergeCell ref="N548:N550"/>
    <mergeCell ref="O548:O550"/>
    <mergeCell ref="P548:P550"/>
    <mergeCell ref="G548:G550"/>
    <mergeCell ref="H548:H550"/>
    <mergeCell ref="I548:I550"/>
    <mergeCell ref="J548:J550"/>
    <mergeCell ref="K548:K550"/>
    <mergeCell ref="L548:L550"/>
    <mergeCell ref="O536:O538"/>
    <mergeCell ref="P536:P538"/>
    <mergeCell ref="A527:A529"/>
    <mergeCell ref="B527:B529"/>
    <mergeCell ref="C527:C529"/>
    <mergeCell ref="D527:D529"/>
    <mergeCell ref="E527:E529"/>
    <mergeCell ref="F527:F529"/>
    <mergeCell ref="G527:G529"/>
    <mergeCell ref="H527:H529"/>
    <mergeCell ref="G536:G538"/>
    <mergeCell ref="H536:H538"/>
    <mergeCell ref="I536:I538"/>
    <mergeCell ref="J536:J538"/>
    <mergeCell ref="K536:K538"/>
    <mergeCell ref="L536:L538"/>
    <mergeCell ref="A536:A538"/>
    <mergeCell ref="B536:B538"/>
    <mergeCell ref="C536:C538"/>
    <mergeCell ref="D536:D538"/>
    <mergeCell ref="E536:E538"/>
    <mergeCell ref="F536:F538"/>
    <mergeCell ref="O8:O10"/>
    <mergeCell ref="N84:N86"/>
    <mergeCell ref="O84:O86"/>
    <mergeCell ref="A457:P457"/>
    <mergeCell ref="O103:O105"/>
    <mergeCell ref="H8:H10"/>
    <mergeCell ref="M8:M10"/>
    <mergeCell ref="P8:P10"/>
    <mergeCell ref="B8:B10"/>
    <mergeCell ref="D8:D10"/>
    <mergeCell ref="E8:E10"/>
    <mergeCell ref="G84:G86"/>
    <mergeCell ref="H84:H86"/>
    <mergeCell ref="A8:A10"/>
    <mergeCell ref="C8:C10"/>
    <mergeCell ref="F8:F10"/>
    <mergeCell ref="G8:G10"/>
    <mergeCell ref="I84:I86"/>
    <mergeCell ref="K8:K10"/>
    <mergeCell ref="K103:K105"/>
    <mergeCell ref="L103:L105"/>
    <mergeCell ref="M103:M105"/>
    <mergeCell ref="N103:N105"/>
    <mergeCell ref="I8:I10"/>
    <mergeCell ref="J8:J10"/>
    <mergeCell ref="L8:L10"/>
    <mergeCell ref="N8:N10"/>
    <mergeCell ref="M135:M137"/>
    <mergeCell ref="N135:N137"/>
    <mergeCell ref="K145:K147"/>
    <mergeCell ref="L145:L147"/>
    <mergeCell ref="M145:M147"/>
    <mergeCell ref="N145:N147"/>
    <mergeCell ref="J489:J491"/>
    <mergeCell ref="I135:I137"/>
    <mergeCell ref="J135:J137"/>
    <mergeCell ref="J103:J105"/>
    <mergeCell ref="J117:J119"/>
    <mergeCell ref="I117:I119"/>
    <mergeCell ref="I482:I484"/>
    <mergeCell ref="I145:I147"/>
    <mergeCell ref="J145:J147"/>
    <mergeCell ref="J84:J86"/>
    <mergeCell ref="K84:K86"/>
    <mergeCell ref="L84:L86"/>
    <mergeCell ref="M84:M86"/>
    <mergeCell ref="A84:A86"/>
    <mergeCell ref="B84:B86"/>
    <mergeCell ref="C84:C86"/>
    <mergeCell ref="D84:D86"/>
    <mergeCell ref="E84:E86"/>
    <mergeCell ref="F84:F86"/>
    <mergeCell ref="P84:P86"/>
    <mergeCell ref="A103:A105"/>
    <mergeCell ref="B103:B105"/>
    <mergeCell ref="C103:C105"/>
    <mergeCell ref="D103:D105"/>
    <mergeCell ref="E103:E105"/>
    <mergeCell ref="F103:F105"/>
    <mergeCell ref="G103:G105"/>
    <mergeCell ref="H103:H105"/>
    <mergeCell ref="I103:I105"/>
    <mergeCell ref="P103:P105"/>
    <mergeCell ref="A109:A111"/>
    <mergeCell ref="B109:B111"/>
    <mergeCell ref="C109:C111"/>
    <mergeCell ref="D109:D111"/>
    <mergeCell ref="E109:E111"/>
    <mergeCell ref="F109:F111"/>
    <mergeCell ref="G109:G111"/>
    <mergeCell ref="H109:H111"/>
    <mergeCell ref="I109:I111"/>
    <mergeCell ref="P109:P111"/>
    <mergeCell ref="A117:A119"/>
    <mergeCell ref="B117:B119"/>
    <mergeCell ref="C117:C119"/>
    <mergeCell ref="D117:D119"/>
    <mergeCell ref="E117:E119"/>
    <mergeCell ref="F117:F119"/>
    <mergeCell ref="G117:G119"/>
    <mergeCell ref="H117:H119"/>
    <mergeCell ref="J109:J111"/>
    <mergeCell ref="O109:O111"/>
    <mergeCell ref="K109:K111"/>
    <mergeCell ref="L109:L111"/>
    <mergeCell ref="M109:M111"/>
    <mergeCell ref="N109:N111"/>
    <mergeCell ref="O117:O119"/>
    <mergeCell ref="F135:F137"/>
    <mergeCell ref="G135:G137"/>
    <mergeCell ref="H135:H137"/>
    <mergeCell ref="O135:O137"/>
    <mergeCell ref="K117:K119"/>
    <mergeCell ref="L117:L119"/>
    <mergeCell ref="M117:M119"/>
    <mergeCell ref="N117:N119"/>
    <mergeCell ref="K135:K137"/>
    <mergeCell ref="L135:L137"/>
    <mergeCell ref="F145:F147"/>
    <mergeCell ref="G145:G147"/>
    <mergeCell ref="H145:H147"/>
    <mergeCell ref="O145:O147"/>
    <mergeCell ref="P117:P119"/>
    <mergeCell ref="A135:A137"/>
    <mergeCell ref="B135:B137"/>
    <mergeCell ref="C135:C137"/>
    <mergeCell ref="D135:D137"/>
    <mergeCell ref="E135:E137"/>
    <mergeCell ref="F482:F484"/>
    <mergeCell ref="G482:G484"/>
    <mergeCell ref="H482:H484"/>
    <mergeCell ref="J482:J484"/>
    <mergeCell ref="P135:P137"/>
    <mergeCell ref="A145:A147"/>
    <mergeCell ref="B145:B147"/>
    <mergeCell ref="C145:C147"/>
    <mergeCell ref="D145:D147"/>
    <mergeCell ref="E145:E147"/>
    <mergeCell ref="M536:M538"/>
    <mergeCell ref="N536:N538"/>
    <mergeCell ref="M489:M491"/>
    <mergeCell ref="N489:N491"/>
    <mergeCell ref="P145:P147"/>
    <mergeCell ref="A482:A484"/>
    <mergeCell ref="B482:B484"/>
    <mergeCell ref="C482:C484"/>
    <mergeCell ref="D482:D484"/>
    <mergeCell ref="E482:E484"/>
    <mergeCell ref="K527:K529"/>
    <mergeCell ref="I527:I529"/>
    <mergeCell ref="L527:L529"/>
    <mergeCell ref="M527:M529"/>
    <mergeCell ref="N527:N529"/>
    <mergeCell ref="K482:K484"/>
    <mergeCell ref="L482:L484"/>
    <mergeCell ref="M482:M484"/>
    <mergeCell ref="N482:N484"/>
    <mergeCell ref="K489:K491"/>
    <mergeCell ref="O527:O529"/>
    <mergeCell ref="P527:P529"/>
    <mergeCell ref="A1:P1"/>
    <mergeCell ref="A2:P2"/>
    <mergeCell ref="O482:O484"/>
    <mergeCell ref="P482:P484"/>
    <mergeCell ref="A489:A491"/>
    <mergeCell ref="B489:B491"/>
    <mergeCell ref="C489:C491"/>
    <mergeCell ref="D489:D491"/>
    <mergeCell ref="H489:H491"/>
    <mergeCell ref="I489:I491"/>
    <mergeCell ref="L489:L491"/>
    <mergeCell ref="A548:A550"/>
    <mergeCell ref="B548:B550"/>
    <mergeCell ref="C548:C550"/>
    <mergeCell ref="D548:D550"/>
    <mergeCell ref="E548:E550"/>
    <mergeCell ref="F548:F550"/>
    <mergeCell ref="J527:J529"/>
    <mergeCell ref="O489:O491"/>
    <mergeCell ref="P489:P491"/>
    <mergeCell ref="A3:P3"/>
    <mergeCell ref="A4:P4"/>
    <mergeCell ref="A5:P5"/>
    <mergeCell ref="A6:P6"/>
    <mergeCell ref="A7:P7"/>
    <mergeCell ref="E489:E491"/>
    <mergeCell ref="F489:F491"/>
    <mergeCell ref="G489:G491"/>
  </mergeCells>
  <printOptions horizontalCentered="1"/>
  <pageMargins left="0.03937007874015748" right="0.03937007874015748" top="0.7480314960629921" bottom="0.7480314960629921" header="0.31496062992125984" footer="0.31496062992125984"/>
  <pageSetup fitToHeight="0" fitToWidth="1" horizontalDpi="300" verticalDpi="300" orientation="landscape" paperSize="202" scale="67" r:id="rId1"/>
  <headerFooter alignWithMargins="0">
    <oddHeader>&amp;R&amp;"Arial,Italic"&amp;9ANNEX B Page &amp;P of &amp;N</oddHeader>
    <oddFooter>&amp;L&amp;9COPYRIGHT
ALL RIGHTS RESERVED
MINES AND GEOSCIENCES BUREAU
(2017)&amp;CPage &amp;P of &amp;N</oddFooter>
  </headerFooter>
</worksheet>
</file>

<file path=xl/worksheets/sheet5.xml><?xml version="1.0" encoding="utf-8"?>
<worksheet xmlns="http://schemas.openxmlformats.org/spreadsheetml/2006/main" xmlns:r="http://schemas.openxmlformats.org/officeDocument/2006/relationships">
  <dimension ref="A1:AA440"/>
  <sheetViews>
    <sheetView zoomScalePageLayoutView="0" workbookViewId="0" topLeftCell="A1">
      <pane ySplit="6" topLeftCell="A70" activePane="bottomLeft" state="frozen"/>
      <selection pane="topLeft" activeCell="A1" sqref="A1"/>
      <selection pane="bottomLeft" activeCell="F69" sqref="F69"/>
    </sheetView>
  </sheetViews>
  <sheetFormatPr defaultColWidth="9.140625" defaultRowHeight="12.75"/>
  <cols>
    <col min="1" max="1" width="4.140625" style="0" customWidth="1"/>
    <col min="2" max="2" width="9.57421875" style="6" customWidth="1"/>
    <col min="3" max="3" width="15.7109375" style="698" customWidth="1"/>
    <col min="4" max="4" width="6.8515625" style="6" customWidth="1"/>
    <col min="5" max="5" width="7.421875" style="6" customWidth="1"/>
    <col min="6" max="6" width="44.57421875" style="0" customWidth="1"/>
    <col min="7" max="7" width="12.7109375" style="0" customWidth="1"/>
    <col min="8" max="9" width="10.7109375" style="0" customWidth="1"/>
    <col min="10" max="10" width="11.28125" style="0" customWidth="1"/>
    <col min="11" max="11" width="13.7109375" style="0" customWidth="1"/>
    <col min="12" max="12" width="11.421875" style="468" customWidth="1"/>
    <col min="13" max="13" width="12.7109375" style="468" customWidth="1"/>
    <col min="14" max="14" width="8.00390625" style="534" customWidth="1"/>
    <col min="15" max="15" width="8.00390625" style="445" customWidth="1"/>
    <col min="16" max="16" width="21.8515625" style="445" customWidth="1"/>
    <col min="17" max="17" width="3.7109375" style="0" customWidth="1"/>
    <col min="18" max="18" width="6.8515625" style="625" bestFit="1" customWidth="1"/>
    <col min="19" max="20" width="6.28125" style="0" bestFit="1" customWidth="1"/>
  </cols>
  <sheetData>
    <row r="1" spans="1:16" ht="12.75">
      <c r="A1" s="1147" t="str">
        <f>'ANNEX A'!A1:Q1</f>
        <v>Republic of the Philippines</v>
      </c>
      <c r="B1" s="1147"/>
      <c r="C1" s="1147"/>
      <c r="D1" s="1147"/>
      <c r="E1" s="1147"/>
      <c r="F1" s="1147"/>
      <c r="G1" s="1147"/>
      <c r="H1" s="1147"/>
      <c r="I1" s="1147"/>
      <c r="J1" s="1147"/>
      <c r="K1" s="1147"/>
      <c r="L1" s="1147"/>
      <c r="M1" s="1147"/>
      <c r="N1" s="1147"/>
      <c r="O1" s="1147"/>
      <c r="P1" s="1147"/>
    </row>
    <row r="2" spans="1:16" ht="12.75">
      <c r="A2" s="1147" t="str">
        <f>'ANNEX A'!A2:Q2</f>
        <v>Department of Environment and Natural Resources</v>
      </c>
      <c r="B2" s="1147"/>
      <c r="C2" s="1147"/>
      <c r="D2" s="1147"/>
      <c r="E2" s="1147"/>
      <c r="F2" s="1147"/>
      <c r="G2" s="1147"/>
      <c r="H2" s="1147"/>
      <c r="I2" s="1147"/>
      <c r="J2" s="1147"/>
      <c r="K2" s="1147"/>
      <c r="L2" s="1147"/>
      <c r="M2" s="1147"/>
      <c r="N2" s="1147"/>
      <c r="O2" s="1147"/>
      <c r="P2" s="1147"/>
    </row>
    <row r="3" spans="1:17" ht="12.75">
      <c r="A3" s="1148" t="str">
        <f>'ANNEX A'!A3</f>
        <v>MINES AND GEOSCIENCES BUREAU REGIONAL OFFICE NO. VII</v>
      </c>
      <c r="B3" s="1148"/>
      <c r="C3" s="1148"/>
      <c r="D3" s="1148"/>
      <c r="E3" s="1148"/>
      <c r="F3" s="1148"/>
      <c r="G3" s="1148"/>
      <c r="H3" s="1148"/>
      <c r="I3" s="1148"/>
      <c r="J3" s="1148"/>
      <c r="K3" s="1148"/>
      <c r="L3" s="1148"/>
      <c r="M3" s="1148"/>
      <c r="N3" s="1148"/>
      <c r="O3" s="1148"/>
      <c r="P3" s="1148"/>
      <c r="Q3" s="9"/>
    </row>
    <row r="4" spans="1:20" ht="12.75">
      <c r="A4" s="1147" t="str">
        <f>'ANNEX A'!A4</f>
        <v>MINING TENEMENTS STATISTICS REPORT </v>
      </c>
      <c r="B4" s="1147"/>
      <c r="C4" s="1147"/>
      <c r="D4" s="1147"/>
      <c r="E4" s="1147"/>
      <c r="F4" s="1147"/>
      <c r="G4" s="1147"/>
      <c r="H4" s="1147"/>
      <c r="I4" s="1147"/>
      <c r="J4" s="1147"/>
      <c r="K4" s="1147"/>
      <c r="L4" s="1147"/>
      <c r="M4" s="1147"/>
      <c r="N4" s="1147"/>
      <c r="O4" s="1147"/>
      <c r="P4" s="1147"/>
      <c r="Q4" s="9"/>
      <c r="T4" s="6" t="s">
        <v>2852</v>
      </c>
    </row>
    <row r="5" spans="1:17" ht="12.75">
      <c r="A5" s="1148" t="str">
        <f>'ANNEX A'!A5</f>
        <v>FOR THE MONTH OF NOVEMBER 2021</v>
      </c>
      <c r="B5" s="1148"/>
      <c r="C5" s="1148"/>
      <c r="D5" s="1148"/>
      <c r="E5" s="1148"/>
      <c r="F5" s="1148"/>
      <c r="G5" s="1148"/>
      <c r="H5" s="1148"/>
      <c r="I5" s="1148"/>
      <c r="J5" s="1148"/>
      <c r="K5" s="1148"/>
      <c r="L5" s="1148"/>
      <c r="M5" s="1148"/>
      <c r="N5" s="1148"/>
      <c r="O5" s="1148"/>
      <c r="P5" s="1148"/>
      <c r="Q5" s="9"/>
    </row>
    <row r="6" spans="1:17" ht="12.75">
      <c r="A6" s="1148" t="s">
        <v>3209</v>
      </c>
      <c r="B6" s="1148"/>
      <c r="C6" s="1148"/>
      <c r="D6" s="1148"/>
      <c r="E6" s="1148"/>
      <c r="F6" s="1148"/>
      <c r="G6" s="1148"/>
      <c r="H6" s="1148"/>
      <c r="I6" s="1148"/>
      <c r="J6" s="1148"/>
      <c r="K6" s="1148"/>
      <c r="L6" s="1148"/>
      <c r="M6" s="1148"/>
      <c r="N6" s="1148"/>
      <c r="O6" s="1148"/>
      <c r="P6" s="1148"/>
      <c r="Q6" s="9"/>
    </row>
    <row r="7" spans="1:17" ht="15">
      <c r="A7" s="3" t="s">
        <v>3208</v>
      </c>
      <c r="C7" s="712"/>
      <c r="F7" s="5"/>
      <c r="G7" s="5"/>
      <c r="I7" s="5"/>
      <c r="J7" s="5"/>
      <c r="K7" s="5"/>
      <c r="L7" s="469"/>
      <c r="M7" s="469"/>
      <c r="N7" s="425"/>
      <c r="O7" s="451"/>
      <c r="P7" s="451"/>
      <c r="Q7" s="5"/>
    </row>
    <row r="8" spans="1:18" s="428" customFormat="1" ht="16.5" customHeight="1">
      <c r="A8" s="1161" t="s">
        <v>1474</v>
      </c>
      <c r="B8" s="1164" t="s">
        <v>2913</v>
      </c>
      <c r="C8" s="1167" t="s">
        <v>1668</v>
      </c>
      <c r="D8" s="1164" t="s">
        <v>2911</v>
      </c>
      <c r="E8" s="1164" t="s">
        <v>2914</v>
      </c>
      <c r="F8" s="1170" t="s">
        <v>3056</v>
      </c>
      <c r="G8" s="1164" t="s">
        <v>2912</v>
      </c>
      <c r="H8" s="1172" t="s">
        <v>3057</v>
      </c>
      <c r="I8" s="1170" t="s">
        <v>2915</v>
      </c>
      <c r="J8" s="1170" t="s">
        <v>2916</v>
      </c>
      <c r="K8" s="1188" t="s">
        <v>2918</v>
      </c>
      <c r="L8" s="1201" t="s">
        <v>2917</v>
      </c>
      <c r="M8" s="1204" t="s">
        <v>477</v>
      </c>
      <c r="N8" s="1175" t="s">
        <v>2919</v>
      </c>
      <c r="O8" s="1175" t="s">
        <v>2920</v>
      </c>
      <c r="P8" s="1189" t="s">
        <v>199</v>
      </c>
      <c r="Q8" s="434"/>
      <c r="R8" s="626"/>
    </row>
    <row r="9" spans="1:23" s="428" customFormat="1" ht="16.5" customHeight="1">
      <c r="A9" s="1162"/>
      <c r="B9" s="1165"/>
      <c r="C9" s="1206"/>
      <c r="D9" s="1165"/>
      <c r="E9" s="1165"/>
      <c r="F9" s="1171"/>
      <c r="G9" s="1165"/>
      <c r="H9" s="1193"/>
      <c r="I9" s="1171"/>
      <c r="J9" s="1171"/>
      <c r="K9" s="1173"/>
      <c r="L9" s="1202"/>
      <c r="M9" s="1205"/>
      <c r="N9" s="1176"/>
      <c r="O9" s="1176"/>
      <c r="P9" s="1171"/>
      <c r="Q9" s="218"/>
      <c r="R9" s="626">
        <v>1</v>
      </c>
      <c r="S9" s="428">
        <v>2</v>
      </c>
      <c r="T9" s="428">
        <v>3</v>
      </c>
      <c r="U9" s="428">
        <v>4</v>
      </c>
      <c r="V9" s="428">
        <v>5</v>
      </c>
      <c r="W9" s="428">
        <v>6</v>
      </c>
    </row>
    <row r="10" spans="1:18" s="428" customFormat="1" ht="24" customHeight="1">
      <c r="A10" s="1163"/>
      <c r="B10" s="1166"/>
      <c r="C10" s="1207"/>
      <c r="D10" s="1166"/>
      <c r="E10" s="1166"/>
      <c r="F10" s="1171"/>
      <c r="G10" s="1166"/>
      <c r="H10" s="1194"/>
      <c r="I10" s="1171"/>
      <c r="J10" s="1171"/>
      <c r="K10" s="1174"/>
      <c r="L10" s="1203"/>
      <c r="M10" s="1205"/>
      <c r="N10" s="1177"/>
      <c r="O10" s="1177"/>
      <c r="P10" s="1171"/>
      <c r="Q10" s="218"/>
      <c r="R10" s="626"/>
    </row>
    <row r="11" spans="1:16" ht="15">
      <c r="A11" s="557" t="s">
        <v>1748</v>
      </c>
      <c r="B11" s="248"/>
      <c r="C11" s="699"/>
      <c r="D11" s="248"/>
      <c r="E11" s="248"/>
      <c r="F11" s="467"/>
      <c r="G11" s="248"/>
      <c r="H11" s="467"/>
      <c r="I11" s="467"/>
      <c r="J11" s="467"/>
      <c r="K11" s="472"/>
      <c r="L11" s="467"/>
      <c r="M11" s="467"/>
      <c r="N11" s="558"/>
      <c r="O11" s="659"/>
      <c r="P11" s="559"/>
    </row>
    <row r="12" spans="1:27" ht="15">
      <c r="A12" s="557" t="s">
        <v>3251</v>
      </c>
      <c r="B12" s="248"/>
      <c r="C12" s="699"/>
      <c r="D12" s="248"/>
      <c r="E12" s="248"/>
      <c r="F12" s="467"/>
      <c r="G12" s="248"/>
      <c r="H12" s="467"/>
      <c r="I12" s="467"/>
      <c r="J12" s="467"/>
      <c r="K12" s="472"/>
      <c r="L12" s="467"/>
      <c r="M12" s="467"/>
      <c r="N12" s="558"/>
      <c r="O12" s="659"/>
      <c r="P12" s="559"/>
      <c r="Q12" s="2"/>
      <c r="R12" s="1198" t="s">
        <v>1333</v>
      </c>
      <c r="S12" s="1199"/>
      <c r="T12" s="1199"/>
      <c r="U12" s="1199"/>
      <c r="V12" s="1199"/>
      <c r="W12" s="1199"/>
      <c r="X12" s="1199"/>
      <c r="Y12" s="1199"/>
      <c r="Z12" s="1199"/>
      <c r="AA12" s="1200"/>
    </row>
    <row r="13" spans="1:27" s="468" customFormat="1" ht="15">
      <c r="A13" s="800" t="s">
        <v>2755</v>
      </c>
      <c r="B13" s="801" t="s">
        <v>3233</v>
      </c>
      <c r="C13" s="802"/>
      <c r="D13" s="801"/>
      <c r="E13" s="801"/>
      <c r="F13" s="472"/>
      <c r="G13" s="801"/>
      <c r="H13" s="472"/>
      <c r="I13" s="472"/>
      <c r="J13" s="472"/>
      <c r="K13" s="472"/>
      <c r="L13" s="472"/>
      <c r="M13" s="472"/>
      <c r="N13" s="803"/>
      <c r="O13" s="804"/>
      <c r="P13" s="805"/>
      <c r="Q13" s="498"/>
      <c r="R13" s="806">
        <v>1</v>
      </c>
      <c r="S13" s="806">
        <v>2</v>
      </c>
      <c r="T13" s="806">
        <v>3</v>
      </c>
      <c r="U13" s="806">
        <v>4</v>
      </c>
      <c r="V13" s="806">
        <v>5</v>
      </c>
      <c r="W13" s="806">
        <v>6</v>
      </c>
      <c r="X13" s="806">
        <v>7</v>
      </c>
      <c r="Y13" s="806">
        <v>8</v>
      </c>
      <c r="Z13" s="806">
        <v>9</v>
      </c>
      <c r="AA13" s="806">
        <v>10</v>
      </c>
    </row>
    <row r="14" spans="1:27" s="468" customFormat="1" ht="15">
      <c r="A14" s="800"/>
      <c r="B14" s="801"/>
      <c r="C14" s="802"/>
      <c r="D14" s="801"/>
      <c r="E14" s="801"/>
      <c r="F14" s="472"/>
      <c r="G14" s="801"/>
      <c r="H14" s="472"/>
      <c r="I14" s="472"/>
      <c r="J14" s="472"/>
      <c r="K14" s="472"/>
      <c r="L14" s="472"/>
      <c r="M14" s="472"/>
      <c r="N14" s="803"/>
      <c r="O14" s="804"/>
      <c r="P14" s="805"/>
      <c r="Q14" s="498"/>
      <c r="R14" s="933"/>
      <c r="S14" s="934"/>
      <c r="T14" s="934"/>
      <c r="U14" s="934"/>
      <c r="V14" s="934"/>
      <c r="W14" s="934"/>
      <c r="X14" s="934"/>
      <c r="Y14" s="934"/>
      <c r="Z14" s="934"/>
      <c r="AA14" s="934"/>
    </row>
    <row r="15" spans="1:20" s="468" customFormat="1" ht="36">
      <c r="A15" s="761">
        <v>1</v>
      </c>
      <c r="B15" s="762">
        <v>115</v>
      </c>
      <c r="C15" s="66" t="s">
        <v>440</v>
      </c>
      <c r="D15" s="762">
        <v>1</v>
      </c>
      <c r="E15" s="762" t="s">
        <v>3214</v>
      </c>
      <c r="F15" s="45" t="s">
        <v>3084</v>
      </c>
      <c r="G15" s="772" t="s">
        <v>3403</v>
      </c>
      <c r="H15" s="764">
        <v>1349.0035</v>
      </c>
      <c r="I15" s="765" t="s">
        <v>439</v>
      </c>
      <c r="J15" s="807"/>
      <c r="K15" s="470" t="s">
        <v>377</v>
      </c>
      <c r="L15" s="40" t="s">
        <v>1036</v>
      </c>
      <c r="M15" s="470" t="s">
        <v>43</v>
      </c>
      <c r="N15" s="767" t="s">
        <v>3082</v>
      </c>
      <c r="O15" s="768" t="s">
        <v>3081</v>
      </c>
      <c r="P15" s="492" t="s">
        <v>399</v>
      </c>
      <c r="Q15" s="483"/>
      <c r="R15" s="756"/>
      <c r="T15" s="468">
        <v>1</v>
      </c>
    </row>
    <row r="16" spans="1:21" s="468" customFormat="1" ht="84">
      <c r="A16" s="761">
        <v>2</v>
      </c>
      <c r="B16" s="762">
        <v>194</v>
      </c>
      <c r="C16" s="66" t="s">
        <v>1492</v>
      </c>
      <c r="D16" s="762"/>
      <c r="E16" s="762" t="s">
        <v>3214</v>
      </c>
      <c r="F16" s="45" t="s">
        <v>3083</v>
      </c>
      <c r="G16" s="772" t="s">
        <v>3403</v>
      </c>
      <c r="H16" s="779">
        <v>6724.6169</v>
      </c>
      <c r="I16" s="780">
        <v>40294</v>
      </c>
      <c r="J16" s="765"/>
      <c r="K16" s="470" t="s">
        <v>1601</v>
      </c>
      <c r="L16" s="322" t="s">
        <v>1220</v>
      </c>
      <c r="M16" s="322" t="s">
        <v>577</v>
      </c>
      <c r="N16" s="767" t="s">
        <v>3081</v>
      </c>
      <c r="O16" s="768" t="s">
        <v>3081</v>
      </c>
      <c r="P16" s="492" t="s">
        <v>3543</v>
      </c>
      <c r="Q16" s="483"/>
      <c r="R16" s="756"/>
      <c r="U16" s="468">
        <v>1</v>
      </c>
    </row>
    <row r="17" spans="1:23" s="468" customFormat="1" ht="60">
      <c r="A17" s="761">
        <v>3</v>
      </c>
      <c r="B17" s="762">
        <v>195</v>
      </c>
      <c r="C17" s="66" t="s">
        <v>2210</v>
      </c>
      <c r="D17" s="762"/>
      <c r="E17" s="762" t="s">
        <v>3214</v>
      </c>
      <c r="F17" s="45" t="s">
        <v>3085</v>
      </c>
      <c r="G17" s="763" t="s">
        <v>3404</v>
      </c>
      <c r="H17" s="779">
        <v>336.4633</v>
      </c>
      <c r="I17" s="780">
        <v>40336</v>
      </c>
      <c r="J17" s="765"/>
      <c r="K17" s="470" t="s">
        <v>1700</v>
      </c>
      <c r="L17" s="322" t="s">
        <v>1220</v>
      </c>
      <c r="M17" s="322" t="s">
        <v>2248</v>
      </c>
      <c r="N17" s="767" t="s">
        <v>3081</v>
      </c>
      <c r="O17" s="768" t="s">
        <v>3081</v>
      </c>
      <c r="P17" s="492" t="s">
        <v>1956</v>
      </c>
      <c r="Q17" s="483"/>
      <c r="R17" s="756"/>
      <c r="W17" s="468">
        <v>1</v>
      </c>
    </row>
    <row r="18" spans="1:22" s="468" customFormat="1" ht="72">
      <c r="A18" s="761">
        <v>4</v>
      </c>
      <c r="B18" s="762">
        <v>198</v>
      </c>
      <c r="C18" s="66" t="s">
        <v>1992</v>
      </c>
      <c r="D18" s="762"/>
      <c r="E18" s="762" t="s">
        <v>3214</v>
      </c>
      <c r="F18" s="45" t="s">
        <v>3107</v>
      </c>
      <c r="G18" s="772" t="s">
        <v>3403</v>
      </c>
      <c r="H18" s="779">
        <v>631.3</v>
      </c>
      <c r="I18" s="780">
        <v>40494</v>
      </c>
      <c r="J18" s="807"/>
      <c r="K18" s="470" t="s">
        <v>1701</v>
      </c>
      <c r="L18" s="322" t="s">
        <v>79</v>
      </c>
      <c r="M18" s="322" t="s">
        <v>661</v>
      </c>
      <c r="N18" s="767" t="s">
        <v>3081</v>
      </c>
      <c r="O18" s="768" t="s">
        <v>3081</v>
      </c>
      <c r="P18" s="823" t="s">
        <v>3544</v>
      </c>
      <c r="Q18" s="483"/>
      <c r="R18" s="756"/>
      <c r="V18" s="468">
        <v>1</v>
      </c>
    </row>
    <row r="19" spans="1:23" s="468" customFormat="1" ht="71.25" customHeight="1">
      <c r="A19" s="761">
        <v>5</v>
      </c>
      <c r="B19" s="762">
        <v>207</v>
      </c>
      <c r="C19" s="66" t="s">
        <v>1053</v>
      </c>
      <c r="D19" s="762"/>
      <c r="E19" s="762" t="s">
        <v>3214</v>
      </c>
      <c r="F19" s="45" t="s">
        <v>3086</v>
      </c>
      <c r="G19" s="772" t="s">
        <v>3405</v>
      </c>
      <c r="H19" s="779">
        <v>2078.9256</v>
      </c>
      <c r="I19" s="808">
        <v>37592</v>
      </c>
      <c r="J19" s="809"/>
      <c r="K19" s="476" t="s">
        <v>3447</v>
      </c>
      <c r="L19" s="322" t="s">
        <v>79</v>
      </c>
      <c r="M19" s="322" t="s">
        <v>1544</v>
      </c>
      <c r="N19" s="774" t="s">
        <v>3081</v>
      </c>
      <c r="O19" s="768" t="s">
        <v>3081</v>
      </c>
      <c r="P19" s="810" t="s">
        <v>1778</v>
      </c>
      <c r="Q19" s="480"/>
      <c r="R19" s="756"/>
      <c r="W19" s="468">
        <v>1</v>
      </c>
    </row>
    <row r="20" spans="1:20" s="468" customFormat="1" ht="84" customHeight="1">
      <c r="A20" s="761">
        <v>6</v>
      </c>
      <c r="B20" s="762">
        <v>209</v>
      </c>
      <c r="C20" s="66" t="s">
        <v>1072</v>
      </c>
      <c r="D20" s="762"/>
      <c r="E20" s="762" t="s">
        <v>3214</v>
      </c>
      <c r="F20" s="45" t="s">
        <v>3087</v>
      </c>
      <c r="G20" s="763" t="s">
        <v>3406</v>
      </c>
      <c r="H20" s="779">
        <v>590.3893</v>
      </c>
      <c r="I20" s="808">
        <v>42047</v>
      </c>
      <c r="J20" s="809"/>
      <c r="K20" s="322" t="s">
        <v>1334</v>
      </c>
      <c r="L20" s="322" t="s">
        <v>1036</v>
      </c>
      <c r="M20" s="322" t="s">
        <v>2479</v>
      </c>
      <c r="N20" s="774" t="s">
        <v>3081</v>
      </c>
      <c r="O20" s="768" t="s">
        <v>3081</v>
      </c>
      <c r="P20" s="823" t="s">
        <v>3545</v>
      </c>
      <c r="Q20" s="811"/>
      <c r="R20" s="756"/>
      <c r="S20" s="498"/>
      <c r="T20" s="468">
        <v>1</v>
      </c>
    </row>
    <row r="21" spans="1:23" s="468" customFormat="1" ht="36">
      <c r="A21" s="761">
        <v>7</v>
      </c>
      <c r="B21" s="762">
        <v>211</v>
      </c>
      <c r="C21" s="66" t="s">
        <v>588</v>
      </c>
      <c r="D21" s="762"/>
      <c r="E21" s="762" t="s">
        <v>3214</v>
      </c>
      <c r="F21" s="45" t="s">
        <v>3088</v>
      </c>
      <c r="G21" s="772" t="s">
        <v>3403</v>
      </c>
      <c r="H21" s="779">
        <v>1687.8222</v>
      </c>
      <c r="I21" s="808">
        <v>42090</v>
      </c>
      <c r="J21" s="809"/>
      <c r="K21" s="322" t="s">
        <v>1930</v>
      </c>
      <c r="L21" s="322" t="s">
        <v>1036</v>
      </c>
      <c r="M21" s="322" t="s">
        <v>589</v>
      </c>
      <c r="N21" s="774" t="s">
        <v>3081</v>
      </c>
      <c r="O21" s="768" t="s">
        <v>3081</v>
      </c>
      <c r="P21" s="810" t="s">
        <v>1956</v>
      </c>
      <c r="Q21" s="811"/>
      <c r="R21" s="756"/>
      <c r="S21" s="498"/>
      <c r="W21" s="468">
        <v>1</v>
      </c>
    </row>
    <row r="22" spans="1:19" s="468" customFormat="1" ht="36">
      <c r="A22" s="761">
        <v>8</v>
      </c>
      <c r="B22" s="762">
        <v>212</v>
      </c>
      <c r="C22" s="66" t="s">
        <v>263</v>
      </c>
      <c r="D22" s="762"/>
      <c r="E22" s="762" t="s">
        <v>3214</v>
      </c>
      <c r="F22" s="45" t="s">
        <v>3089</v>
      </c>
      <c r="G22" s="772" t="s">
        <v>3403</v>
      </c>
      <c r="H22" s="779">
        <v>1687.9195</v>
      </c>
      <c r="I22" s="808">
        <v>42397</v>
      </c>
      <c r="J22" s="809"/>
      <c r="K22" s="322" t="s">
        <v>1930</v>
      </c>
      <c r="L22" s="322" t="s">
        <v>1036</v>
      </c>
      <c r="M22" s="322" t="s">
        <v>265</v>
      </c>
      <c r="N22" s="774" t="s">
        <v>3081</v>
      </c>
      <c r="O22" s="768" t="s">
        <v>3081</v>
      </c>
      <c r="P22" s="810" t="s">
        <v>230</v>
      </c>
      <c r="Q22" s="811"/>
      <c r="R22" s="756"/>
      <c r="S22" s="498">
        <v>1</v>
      </c>
    </row>
    <row r="23" spans="1:19" s="468" customFormat="1" ht="36">
      <c r="A23" s="761">
        <v>9</v>
      </c>
      <c r="B23" s="762">
        <v>213</v>
      </c>
      <c r="C23" s="66" t="s">
        <v>264</v>
      </c>
      <c r="D23" s="762"/>
      <c r="E23" s="762" t="s">
        <v>3214</v>
      </c>
      <c r="F23" s="45" t="s">
        <v>3090</v>
      </c>
      <c r="G23" s="772" t="s">
        <v>3403</v>
      </c>
      <c r="H23" s="779">
        <v>1687.9207</v>
      </c>
      <c r="I23" s="808">
        <v>42397</v>
      </c>
      <c r="J23" s="809"/>
      <c r="K23" s="322" t="s">
        <v>1930</v>
      </c>
      <c r="L23" s="322" t="s">
        <v>1036</v>
      </c>
      <c r="M23" s="322" t="s">
        <v>265</v>
      </c>
      <c r="N23" s="774" t="s">
        <v>3081</v>
      </c>
      <c r="O23" s="768" t="s">
        <v>3081</v>
      </c>
      <c r="P23" s="810" t="s">
        <v>230</v>
      </c>
      <c r="Q23" s="811"/>
      <c r="R23" s="756"/>
      <c r="S23" s="498">
        <v>1</v>
      </c>
    </row>
    <row r="24" spans="1:23" s="468" customFormat="1" ht="60">
      <c r="A24" s="761">
        <v>10</v>
      </c>
      <c r="B24" s="762">
        <v>215</v>
      </c>
      <c r="C24" s="66" t="s">
        <v>2830</v>
      </c>
      <c r="D24" s="762"/>
      <c r="E24" s="762" t="s">
        <v>3214</v>
      </c>
      <c r="F24" s="45" t="s">
        <v>3091</v>
      </c>
      <c r="G24" s="772" t="s">
        <v>3403</v>
      </c>
      <c r="H24" s="779">
        <v>1687.9207</v>
      </c>
      <c r="I24" s="812" t="s">
        <v>2831</v>
      </c>
      <c r="J24" s="809"/>
      <c r="K24" s="322" t="s">
        <v>2832</v>
      </c>
      <c r="L24" s="322" t="s">
        <v>1220</v>
      </c>
      <c r="M24" s="322" t="s">
        <v>2270</v>
      </c>
      <c r="N24" s="774" t="s">
        <v>3081</v>
      </c>
      <c r="O24" s="768" t="s">
        <v>3081</v>
      </c>
      <c r="P24" s="810" t="s">
        <v>2833</v>
      </c>
      <c r="Q24" s="811"/>
      <c r="R24" s="771"/>
      <c r="S24" s="106" t="s">
        <v>2755</v>
      </c>
      <c r="W24" s="468">
        <v>1</v>
      </c>
    </row>
    <row r="25" spans="1:23" s="468" customFormat="1" ht="48">
      <c r="A25" s="761">
        <v>11</v>
      </c>
      <c r="B25" s="762">
        <v>216</v>
      </c>
      <c r="C25" s="66" t="s">
        <v>2868</v>
      </c>
      <c r="D25" s="762"/>
      <c r="E25" s="762" t="s">
        <v>3214</v>
      </c>
      <c r="F25" s="45" t="s">
        <v>3407</v>
      </c>
      <c r="G25" s="772" t="s">
        <v>3403</v>
      </c>
      <c r="H25" s="779">
        <v>1349.2996</v>
      </c>
      <c r="I25" s="812" t="s">
        <v>2869</v>
      </c>
      <c r="J25" s="809"/>
      <c r="K25" s="322" t="s">
        <v>1334</v>
      </c>
      <c r="L25" s="322" t="s">
        <v>1036</v>
      </c>
      <c r="M25" s="322" t="s">
        <v>2870</v>
      </c>
      <c r="N25" s="774" t="s">
        <v>3081</v>
      </c>
      <c r="O25" s="768" t="s">
        <v>3081</v>
      </c>
      <c r="P25" s="810" t="s">
        <v>3546</v>
      </c>
      <c r="Q25" s="811"/>
      <c r="R25" s="771"/>
      <c r="S25" s="106"/>
      <c r="T25" s="468">
        <v>1</v>
      </c>
      <c r="W25" s="468" t="s">
        <v>2755</v>
      </c>
    </row>
    <row r="26" spans="1:23" s="468" customFormat="1" ht="60">
      <c r="A26" s="761">
        <v>12</v>
      </c>
      <c r="B26" s="762">
        <v>217</v>
      </c>
      <c r="C26" s="66" t="s">
        <v>2854</v>
      </c>
      <c r="D26" s="762"/>
      <c r="E26" s="762" t="s">
        <v>3214</v>
      </c>
      <c r="F26" s="45" t="s">
        <v>3408</v>
      </c>
      <c r="G26" s="772" t="s">
        <v>3405</v>
      </c>
      <c r="H26" s="779">
        <v>3640</v>
      </c>
      <c r="I26" s="812" t="s">
        <v>2855</v>
      </c>
      <c r="J26" s="809"/>
      <c r="K26" s="322" t="s">
        <v>2856</v>
      </c>
      <c r="L26" s="322" t="s">
        <v>1220</v>
      </c>
      <c r="M26" s="322" t="s">
        <v>2857</v>
      </c>
      <c r="N26" s="774" t="s">
        <v>3081</v>
      </c>
      <c r="O26" s="768" t="s">
        <v>3081</v>
      </c>
      <c r="P26" s="810" t="s">
        <v>2833</v>
      </c>
      <c r="Q26" s="811"/>
      <c r="R26" s="771">
        <v>1</v>
      </c>
      <c r="S26" s="106" t="s">
        <v>2755</v>
      </c>
      <c r="W26" s="468" t="s">
        <v>2755</v>
      </c>
    </row>
    <row r="27" spans="1:23" s="468" customFormat="1" ht="72">
      <c r="A27" s="761">
        <v>13</v>
      </c>
      <c r="B27" s="762">
        <v>218</v>
      </c>
      <c r="C27" s="66" t="s">
        <v>2858</v>
      </c>
      <c r="D27" s="762"/>
      <c r="E27" s="762" t="s">
        <v>3214</v>
      </c>
      <c r="F27" s="45" t="s">
        <v>3409</v>
      </c>
      <c r="G27" s="772" t="s">
        <v>3405</v>
      </c>
      <c r="H27" s="779">
        <v>1772</v>
      </c>
      <c r="I27" s="812" t="s">
        <v>2855</v>
      </c>
      <c r="J27" s="809"/>
      <c r="K27" s="322" t="s">
        <v>2859</v>
      </c>
      <c r="L27" s="322" t="s">
        <v>1220</v>
      </c>
      <c r="M27" s="322" t="s">
        <v>2860</v>
      </c>
      <c r="N27" s="774" t="s">
        <v>3081</v>
      </c>
      <c r="O27" s="768" t="s">
        <v>3081</v>
      </c>
      <c r="P27" s="810" t="s">
        <v>2833</v>
      </c>
      <c r="Q27" s="811"/>
      <c r="R27" s="771">
        <v>1</v>
      </c>
      <c r="S27" s="106" t="s">
        <v>2755</v>
      </c>
      <c r="W27" s="468" t="s">
        <v>2755</v>
      </c>
    </row>
    <row r="28" spans="1:23" s="468" customFormat="1" ht="60">
      <c r="A28" s="761">
        <v>14</v>
      </c>
      <c r="B28" s="762">
        <v>219</v>
      </c>
      <c r="C28" s="66" t="s">
        <v>2861</v>
      </c>
      <c r="D28" s="762"/>
      <c r="E28" s="762" t="s">
        <v>3214</v>
      </c>
      <c r="F28" s="45" t="s">
        <v>3410</v>
      </c>
      <c r="G28" s="772" t="s">
        <v>3405</v>
      </c>
      <c r="H28" s="779">
        <v>4827</v>
      </c>
      <c r="I28" s="812" t="s">
        <v>2855</v>
      </c>
      <c r="J28" s="809"/>
      <c r="K28" s="322" t="s">
        <v>2863</v>
      </c>
      <c r="L28" s="322" t="s">
        <v>1220</v>
      </c>
      <c r="M28" s="322" t="s">
        <v>2857</v>
      </c>
      <c r="N28" s="774" t="s">
        <v>3081</v>
      </c>
      <c r="O28" s="768" t="s">
        <v>3081</v>
      </c>
      <c r="P28" s="810" t="s">
        <v>2833</v>
      </c>
      <c r="Q28" s="811"/>
      <c r="R28" s="771">
        <v>1</v>
      </c>
      <c r="S28" s="106" t="s">
        <v>2755</v>
      </c>
      <c r="W28" s="468" t="s">
        <v>2755</v>
      </c>
    </row>
    <row r="29" spans="1:23" s="468" customFormat="1" ht="60">
      <c r="A29" s="761">
        <v>15</v>
      </c>
      <c r="B29" s="762">
        <v>220</v>
      </c>
      <c r="C29" s="66" t="s">
        <v>2862</v>
      </c>
      <c r="D29" s="762"/>
      <c r="E29" s="762" t="s">
        <v>3214</v>
      </c>
      <c r="F29" s="45" t="s">
        <v>3411</v>
      </c>
      <c r="G29" s="772" t="s">
        <v>3405</v>
      </c>
      <c r="H29" s="779">
        <v>3302</v>
      </c>
      <c r="I29" s="812" t="s">
        <v>2855</v>
      </c>
      <c r="J29" s="809"/>
      <c r="K29" s="322" t="s">
        <v>2884</v>
      </c>
      <c r="L29" s="322" t="s">
        <v>1220</v>
      </c>
      <c r="M29" s="322" t="s">
        <v>2857</v>
      </c>
      <c r="N29" s="774" t="s">
        <v>3081</v>
      </c>
      <c r="O29" s="768" t="s">
        <v>3081</v>
      </c>
      <c r="P29" s="810" t="s">
        <v>2833</v>
      </c>
      <c r="Q29" s="811"/>
      <c r="R29" s="771">
        <v>1</v>
      </c>
      <c r="S29" s="106" t="s">
        <v>2755</v>
      </c>
      <c r="W29" s="468" t="s">
        <v>2755</v>
      </c>
    </row>
    <row r="30" spans="1:23" s="468" customFormat="1" ht="60">
      <c r="A30" s="761">
        <v>16</v>
      </c>
      <c r="B30" s="762">
        <v>221</v>
      </c>
      <c r="C30" s="66" t="s">
        <v>2864</v>
      </c>
      <c r="D30" s="762"/>
      <c r="E30" s="762" t="s">
        <v>3214</v>
      </c>
      <c r="F30" s="45" t="s">
        <v>3412</v>
      </c>
      <c r="G30" s="772" t="s">
        <v>3405</v>
      </c>
      <c r="H30" s="779">
        <v>4317</v>
      </c>
      <c r="I30" s="812" t="s">
        <v>2855</v>
      </c>
      <c r="J30" s="809"/>
      <c r="K30" s="322" t="s">
        <v>2865</v>
      </c>
      <c r="L30" s="322" t="s">
        <v>1220</v>
      </c>
      <c r="M30" s="322" t="s">
        <v>2857</v>
      </c>
      <c r="N30" s="774" t="s">
        <v>3081</v>
      </c>
      <c r="O30" s="768" t="s">
        <v>3081</v>
      </c>
      <c r="P30" s="810" t="s">
        <v>2833</v>
      </c>
      <c r="Q30" s="811"/>
      <c r="R30" s="771">
        <v>1</v>
      </c>
      <c r="S30" s="106" t="s">
        <v>2755</v>
      </c>
      <c r="W30" s="468" t="s">
        <v>2755</v>
      </c>
    </row>
    <row r="31" spans="1:23" s="816" customFormat="1" ht="36">
      <c r="A31" s="761">
        <v>17</v>
      </c>
      <c r="B31" s="762">
        <v>223</v>
      </c>
      <c r="C31" s="66" t="s">
        <v>2871</v>
      </c>
      <c r="D31" s="762"/>
      <c r="E31" s="762" t="s">
        <v>3214</v>
      </c>
      <c r="F31" s="45" t="s">
        <v>3495</v>
      </c>
      <c r="G31" s="813" t="s">
        <v>3510</v>
      </c>
      <c r="H31" s="779">
        <v>590.4446</v>
      </c>
      <c r="I31" s="812" t="s">
        <v>3536</v>
      </c>
      <c r="J31" s="809"/>
      <c r="K31" s="476" t="s">
        <v>2012</v>
      </c>
      <c r="L31" s="322" t="s">
        <v>1036</v>
      </c>
      <c r="M31" s="322" t="s">
        <v>2270</v>
      </c>
      <c r="N31" s="774" t="s">
        <v>3081</v>
      </c>
      <c r="O31" s="768" t="s">
        <v>3081</v>
      </c>
      <c r="P31" s="810" t="s">
        <v>2833</v>
      </c>
      <c r="Q31" s="814"/>
      <c r="R31" s="771">
        <v>1</v>
      </c>
      <c r="S31" s="815" t="s">
        <v>2755</v>
      </c>
      <c r="W31" s="816" t="s">
        <v>2755</v>
      </c>
    </row>
    <row r="32" spans="1:23" s="468" customFormat="1" ht="48">
      <c r="A32" s="761">
        <v>18</v>
      </c>
      <c r="B32" s="762">
        <v>224</v>
      </c>
      <c r="C32" s="66" t="s">
        <v>2874</v>
      </c>
      <c r="D32" s="762"/>
      <c r="E32" s="762" t="s">
        <v>3214</v>
      </c>
      <c r="F32" s="45" t="s">
        <v>3415</v>
      </c>
      <c r="G32" s="772" t="s">
        <v>3405</v>
      </c>
      <c r="H32" s="779">
        <v>5990</v>
      </c>
      <c r="I32" s="812" t="s">
        <v>2872</v>
      </c>
      <c r="J32" s="809"/>
      <c r="K32" s="322" t="s">
        <v>2876</v>
      </c>
      <c r="L32" s="322" t="s">
        <v>1220</v>
      </c>
      <c r="M32" s="322" t="s">
        <v>2875</v>
      </c>
      <c r="N32" s="774" t="s">
        <v>3081</v>
      </c>
      <c r="O32" s="768" t="s">
        <v>3081</v>
      </c>
      <c r="P32" s="810" t="s">
        <v>2833</v>
      </c>
      <c r="Q32" s="811"/>
      <c r="R32" s="771">
        <v>1</v>
      </c>
      <c r="S32" s="106" t="s">
        <v>2755</v>
      </c>
      <c r="W32" s="468" t="s">
        <v>2755</v>
      </c>
    </row>
    <row r="33" spans="1:23" s="468" customFormat="1" ht="60">
      <c r="A33" s="761">
        <v>19</v>
      </c>
      <c r="B33" s="762">
        <v>225</v>
      </c>
      <c r="C33" s="66" t="s">
        <v>2878</v>
      </c>
      <c r="D33" s="762"/>
      <c r="E33" s="762" t="s">
        <v>3214</v>
      </c>
      <c r="F33" s="45" t="s">
        <v>3092</v>
      </c>
      <c r="G33" s="772" t="s">
        <v>3405</v>
      </c>
      <c r="H33" s="779">
        <v>2370.2</v>
      </c>
      <c r="I33" s="812" t="s">
        <v>2872</v>
      </c>
      <c r="J33" s="809"/>
      <c r="K33" s="322" t="s">
        <v>2879</v>
      </c>
      <c r="L33" s="322" t="s">
        <v>1220</v>
      </c>
      <c r="M33" s="322" t="s">
        <v>2857</v>
      </c>
      <c r="N33" s="774" t="s">
        <v>3081</v>
      </c>
      <c r="O33" s="768" t="s">
        <v>3081</v>
      </c>
      <c r="P33" s="810" t="s">
        <v>2833</v>
      </c>
      <c r="Q33" s="811"/>
      <c r="R33" s="771">
        <v>1</v>
      </c>
      <c r="S33" s="106" t="s">
        <v>2755</v>
      </c>
      <c r="W33" s="468" t="s">
        <v>2755</v>
      </c>
    </row>
    <row r="34" spans="1:23" s="468" customFormat="1" ht="60">
      <c r="A34" s="761">
        <v>20</v>
      </c>
      <c r="B34" s="762">
        <v>226</v>
      </c>
      <c r="C34" s="66" t="s">
        <v>2880</v>
      </c>
      <c r="D34" s="762"/>
      <c r="E34" s="762" t="s">
        <v>3214</v>
      </c>
      <c r="F34" s="45" t="s">
        <v>3092</v>
      </c>
      <c r="G34" s="772" t="s">
        <v>3405</v>
      </c>
      <c r="H34" s="779">
        <v>4805.7897</v>
      </c>
      <c r="I34" s="812" t="s">
        <v>2872</v>
      </c>
      <c r="J34" s="809"/>
      <c r="K34" s="322" t="s">
        <v>2883</v>
      </c>
      <c r="L34" s="322" t="s">
        <v>2852</v>
      </c>
      <c r="M34" s="322" t="s">
        <v>2857</v>
      </c>
      <c r="N34" s="774" t="s">
        <v>3081</v>
      </c>
      <c r="O34" s="768" t="s">
        <v>3081</v>
      </c>
      <c r="P34" s="810" t="s">
        <v>2833</v>
      </c>
      <c r="Q34" s="811"/>
      <c r="R34" s="771">
        <v>1</v>
      </c>
      <c r="S34" s="106" t="s">
        <v>2755</v>
      </c>
      <c r="W34" s="468" t="s">
        <v>2755</v>
      </c>
    </row>
    <row r="35" spans="1:23" s="468" customFormat="1" ht="72.75" customHeight="1">
      <c r="A35" s="761">
        <v>21</v>
      </c>
      <c r="B35" s="762">
        <v>227</v>
      </c>
      <c r="C35" s="66" t="s">
        <v>2881</v>
      </c>
      <c r="D35" s="762"/>
      <c r="E35" s="762" t="s">
        <v>3214</v>
      </c>
      <c r="F35" s="45" t="s">
        <v>3093</v>
      </c>
      <c r="G35" s="772" t="s">
        <v>3405</v>
      </c>
      <c r="H35" s="779">
        <v>2782.6557</v>
      </c>
      <c r="I35" s="812" t="s">
        <v>2872</v>
      </c>
      <c r="J35" s="809"/>
      <c r="K35" s="476" t="s">
        <v>2882</v>
      </c>
      <c r="L35" s="322" t="s">
        <v>1220</v>
      </c>
      <c r="M35" s="322" t="s">
        <v>2857</v>
      </c>
      <c r="N35" s="774" t="s">
        <v>3081</v>
      </c>
      <c r="O35" s="768" t="s">
        <v>3081</v>
      </c>
      <c r="P35" s="810" t="s">
        <v>2833</v>
      </c>
      <c r="Q35" s="811"/>
      <c r="R35" s="771">
        <v>1</v>
      </c>
      <c r="S35" s="106" t="s">
        <v>2755</v>
      </c>
      <c r="W35" s="468" t="s">
        <v>2755</v>
      </c>
    </row>
    <row r="36" spans="1:23" s="468" customFormat="1" ht="64.5" customHeight="1">
      <c r="A36" s="761">
        <v>22</v>
      </c>
      <c r="B36" s="762">
        <v>228</v>
      </c>
      <c r="C36" s="66" t="s">
        <v>2889</v>
      </c>
      <c r="D36" s="762"/>
      <c r="E36" s="762" t="s">
        <v>3214</v>
      </c>
      <c r="F36" s="45" t="s">
        <v>3094</v>
      </c>
      <c r="G36" s="772" t="s">
        <v>3405</v>
      </c>
      <c r="H36" s="779">
        <v>843.433</v>
      </c>
      <c r="I36" s="812" t="s">
        <v>2890</v>
      </c>
      <c r="J36" s="809"/>
      <c r="K36" s="476" t="s">
        <v>1334</v>
      </c>
      <c r="L36" s="322" t="s">
        <v>1036</v>
      </c>
      <c r="M36" s="322" t="s">
        <v>327</v>
      </c>
      <c r="N36" s="774" t="s">
        <v>3081</v>
      </c>
      <c r="O36" s="768" t="s">
        <v>3081</v>
      </c>
      <c r="P36" s="810" t="s">
        <v>3547</v>
      </c>
      <c r="Q36" s="811"/>
      <c r="R36" s="771"/>
      <c r="S36" s="106" t="s">
        <v>2755</v>
      </c>
      <c r="T36" s="468">
        <v>1</v>
      </c>
      <c r="W36" s="468" t="s">
        <v>2755</v>
      </c>
    </row>
    <row r="37" spans="1:23" s="468" customFormat="1" ht="69" customHeight="1">
      <c r="A37" s="761">
        <v>23</v>
      </c>
      <c r="B37" s="762">
        <v>229</v>
      </c>
      <c r="C37" s="66" t="s">
        <v>2899</v>
      </c>
      <c r="D37" s="762"/>
      <c r="E37" s="762" t="s">
        <v>3214</v>
      </c>
      <c r="F37" s="45" t="s">
        <v>3096</v>
      </c>
      <c r="G37" s="772" t="s">
        <v>3405</v>
      </c>
      <c r="H37" s="779">
        <v>4977.9133</v>
      </c>
      <c r="I37" s="812" t="s">
        <v>2900</v>
      </c>
      <c r="J37" s="809"/>
      <c r="K37" s="476" t="s">
        <v>2901</v>
      </c>
      <c r="L37" s="322" t="s">
        <v>1036</v>
      </c>
      <c r="M37" s="322" t="s">
        <v>2857</v>
      </c>
      <c r="N37" s="774" t="s">
        <v>3081</v>
      </c>
      <c r="O37" s="768" t="s">
        <v>3081</v>
      </c>
      <c r="P37" s="810" t="s">
        <v>230</v>
      </c>
      <c r="Q37" s="811"/>
      <c r="R37" s="771"/>
      <c r="S37" s="106">
        <v>1</v>
      </c>
      <c r="W37" s="468" t="s">
        <v>2755</v>
      </c>
    </row>
    <row r="38" spans="1:23" s="468" customFormat="1" ht="67.5" customHeight="1">
      <c r="A38" s="761">
        <v>24</v>
      </c>
      <c r="B38" s="762">
        <v>230</v>
      </c>
      <c r="C38" s="66" t="s">
        <v>2902</v>
      </c>
      <c r="D38" s="762"/>
      <c r="E38" s="762" t="s">
        <v>3214</v>
      </c>
      <c r="F38" s="45" t="s">
        <v>3416</v>
      </c>
      <c r="G38" s="772" t="s">
        <v>3405</v>
      </c>
      <c r="H38" s="779">
        <v>4723.9192</v>
      </c>
      <c r="I38" s="812" t="s">
        <v>2900</v>
      </c>
      <c r="J38" s="809"/>
      <c r="K38" s="476" t="s">
        <v>2903</v>
      </c>
      <c r="L38" s="322" t="s">
        <v>1036</v>
      </c>
      <c r="M38" s="322" t="s">
        <v>2857</v>
      </c>
      <c r="N38" s="774" t="s">
        <v>3081</v>
      </c>
      <c r="O38" s="768" t="s">
        <v>3081</v>
      </c>
      <c r="P38" s="810" t="s">
        <v>2833</v>
      </c>
      <c r="Q38" s="811"/>
      <c r="R38" s="771">
        <v>1</v>
      </c>
      <c r="S38" s="106" t="s">
        <v>2755</v>
      </c>
      <c r="W38" s="468" t="s">
        <v>2755</v>
      </c>
    </row>
    <row r="39" spans="1:23" s="468" customFormat="1" ht="69.75" customHeight="1">
      <c r="A39" s="761">
        <v>25</v>
      </c>
      <c r="B39" s="762">
        <v>231</v>
      </c>
      <c r="C39" s="66" t="s">
        <v>2904</v>
      </c>
      <c r="D39" s="762"/>
      <c r="E39" s="762" t="s">
        <v>3214</v>
      </c>
      <c r="F39" s="45" t="s">
        <v>3097</v>
      </c>
      <c r="G39" s="772" t="s">
        <v>3405</v>
      </c>
      <c r="H39" s="779">
        <v>4894.3991</v>
      </c>
      <c r="I39" s="812" t="s">
        <v>2900</v>
      </c>
      <c r="J39" s="809"/>
      <c r="K39" s="476" t="s">
        <v>2906</v>
      </c>
      <c r="L39" s="322" t="s">
        <v>1036</v>
      </c>
      <c r="M39" s="322" t="s">
        <v>2857</v>
      </c>
      <c r="N39" s="774" t="s">
        <v>3081</v>
      </c>
      <c r="O39" s="768" t="s">
        <v>3081</v>
      </c>
      <c r="P39" s="810" t="s">
        <v>230</v>
      </c>
      <c r="Q39" s="811"/>
      <c r="R39" s="771"/>
      <c r="S39" s="106">
        <v>1</v>
      </c>
      <c r="W39" s="468" t="s">
        <v>2755</v>
      </c>
    </row>
    <row r="40" spans="1:23" s="468" customFormat="1" ht="70.5" customHeight="1">
      <c r="A40" s="761">
        <v>26</v>
      </c>
      <c r="B40" s="762">
        <v>232</v>
      </c>
      <c r="C40" s="66" t="s">
        <v>2905</v>
      </c>
      <c r="D40" s="762"/>
      <c r="E40" s="762" t="s">
        <v>3214</v>
      </c>
      <c r="F40" s="45" t="s">
        <v>3095</v>
      </c>
      <c r="G40" s="772" t="s">
        <v>3405</v>
      </c>
      <c r="H40" s="779">
        <v>4808.7122</v>
      </c>
      <c r="I40" s="812" t="s">
        <v>2900</v>
      </c>
      <c r="J40" s="809"/>
      <c r="K40" s="476" t="s">
        <v>2907</v>
      </c>
      <c r="L40" s="322" t="s">
        <v>1036</v>
      </c>
      <c r="M40" s="322" t="s">
        <v>2857</v>
      </c>
      <c r="N40" s="774" t="s">
        <v>3081</v>
      </c>
      <c r="O40" s="768" t="s">
        <v>3081</v>
      </c>
      <c r="P40" s="810" t="s">
        <v>230</v>
      </c>
      <c r="Q40" s="811"/>
      <c r="R40" s="771"/>
      <c r="S40" s="106">
        <v>1</v>
      </c>
      <c r="W40" s="468" t="s">
        <v>2755</v>
      </c>
    </row>
    <row r="41" spans="1:23" s="468" customFormat="1" ht="70.5" customHeight="1">
      <c r="A41" s="761">
        <v>27</v>
      </c>
      <c r="B41" s="762">
        <v>233</v>
      </c>
      <c r="C41" s="66" t="s">
        <v>3468</v>
      </c>
      <c r="D41" s="762"/>
      <c r="E41" s="762" t="s">
        <v>3214</v>
      </c>
      <c r="F41" s="45" t="s">
        <v>3416</v>
      </c>
      <c r="G41" s="772" t="s">
        <v>3405</v>
      </c>
      <c r="H41" s="779">
        <v>3614.3048</v>
      </c>
      <c r="I41" s="812" t="s">
        <v>3469</v>
      </c>
      <c r="J41" s="809"/>
      <c r="K41" s="476" t="s">
        <v>3470</v>
      </c>
      <c r="L41" s="322" t="s">
        <v>1220</v>
      </c>
      <c r="M41" s="322" t="s">
        <v>2857</v>
      </c>
      <c r="N41" s="774" t="s">
        <v>3081</v>
      </c>
      <c r="O41" s="768" t="s">
        <v>3081</v>
      </c>
      <c r="P41" s="810" t="s">
        <v>2833</v>
      </c>
      <c r="Q41" s="811"/>
      <c r="R41" s="771">
        <v>1</v>
      </c>
      <c r="S41" s="106" t="s">
        <v>2755</v>
      </c>
      <c r="W41" s="468" t="s">
        <v>2755</v>
      </c>
    </row>
    <row r="42" spans="1:23" s="468" customFormat="1" ht="70.5" customHeight="1">
      <c r="A42" s="761">
        <v>28</v>
      </c>
      <c r="B42" s="762">
        <v>234</v>
      </c>
      <c r="C42" s="66" t="s">
        <v>3471</v>
      </c>
      <c r="D42" s="762"/>
      <c r="E42" s="762" t="s">
        <v>3214</v>
      </c>
      <c r="F42" s="45" t="s">
        <v>3095</v>
      </c>
      <c r="G42" s="772" t="s">
        <v>3405</v>
      </c>
      <c r="H42" s="779">
        <v>590.7433</v>
      </c>
      <c r="I42" s="812" t="s">
        <v>3469</v>
      </c>
      <c r="J42" s="809"/>
      <c r="K42" s="476" t="s">
        <v>2320</v>
      </c>
      <c r="L42" s="322" t="s">
        <v>1036</v>
      </c>
      <c r="M42" s="322" t="s">
        <v>2857</v>
      </c>
      <c r="N42" s="774" t="s">
        <v>3081</v>
      </c>
      <c r="O42" s="768" t="s">
        <v>3081</v>
      </c>
      <c r="P42" s="810" t="s">
        <v>2833</v>
      </c>
      <c r="Q42" s="811"/>
      <c r="R42" s="771">
        <v>1</v>
      </c>
      <c r="S42" s="106" t="s">
        <v>2755</v>
      </c>
      <c r="W42" s="468" t="s">
        <v>2755</v>
      </c>
    </row>
    <row r="43" spans="1:23" s="468" customFormat="1" ht="70.5" customHeight="1">
      <c r="A43" s="761">
        <v>29</v>
      </c>
      <c r="B43" s="762">
        <v>235</v>
      </c>
      <c r="C43" s="66" t="s">
        <v>3472</v>
      </c>
      <c r="D43" s="762"/>
      <c r="E43" s="762" t="s">
        <v>3214</v>
      </c>
      <c r="F43" s="45" t="s">
        <v>3487</v>
      </c>
      <c r="G43" s="772" t="s">
        <v>3405</v>
      </c>
      <c r="H43" s="779">
        <v>4893.8011</v>
      </c>
      <c r="I43" s="812" t="s">
        <v>3469</v>
      </c>
      <c r="J43" s="809"/>
      <c r="K43" s="476" t="s">
        <v>3473</v>
      </c>
      <c r="L43" s="322" t="s">
        <v>1036</v>
      </c>
      <c r="M43" s="322" t="s">
        <v>2857</v>
      </c>
      <c r="N43" s="774" t="s">
        <v>3081</v>
      </c>
      <c r="O43" s="768" t="s">
        <v>3081</v>
      </c>
      <c r="P43" s="810" t="s">
        <v>230</v>
      </c>
      <c r="Q43" s="811"/>
      <c r="R43" s="771"/>
      <c r="S43" s="106">
        <v>1</v>
      </c>
      <c r="W43" s="468" t="s">
        <v>2755</v>
      </c>
    </row>
    <row r="44" spans="1:23" s="468" customFormat="1" ht="70.5" customHeight="1">
      <c r="A44" s="761">
        <v>30</v>
      </c>
      <c r="B44" s="762">
        <v>236</v>
      </c>
      <c r="C44" s="66" t="s">
        <v>3474</v>
      </c>
      <c r="D44" s="762"/>
      <c r="E44" s="762" t="s">
        <v>3214</v>
      </c>
      <c r="F44" s="45" t="s">
        <v>3416</v>
      </c>
      <c r="G44" s="772" t="s">
        <v>3405</v>
      </c>
      <c r="H44" s="779">
        <v>1434.3852</v>
      </c>
      <c r="I44" s="812" t="s">
        <v>3469</v>
      </c>
      <c r="J44" s="809"/>
      <c r="K44" s="476" t="s">
        <v>3475</v>
      </c>
      <c r="L44" s="322" t="s">
        <v>1036</v>
      </c>
      <c r="M44" s="322" t="s">
        <v>2857</v>
      </c>
      <c r="N44" s="774" t="s">
        <v>3081</v>
      </c>
      <c r="O44" s="768" t="s">
        <v>3081</v>
      </c>
      <c r="P44" s="810" t="s">
        <v>2833</v>
      </c>
      <c r="Q44" s="811"/>
      <c r="R44" s="771">
        <v>1</v>
      </c>
      <c r="S44" s="106" t="s">
        <v>2755</v>
      </c>
      <c r="W44" s="468" t="s">
        <v>2755</v>
      </c>
    </row>
    <row r="45" spans="1:23" s="468" customFormat="1" ht="70.5" customHeight="1">
      <c r="A45" s="761">
        <v>31</v>
      </c>
      <c r="B45" s="762">
        <v>237</v>
      </c>
      <c r="C45" s="66" t="s">
        <v>3476</v>
      </c>
      <c r="D45" s="762"/>
      <c r="E45" s="762" t="s">
        <v>3214</v>
      </c>
      <c r="F45" s="45" t="s">
        <v>3477</v>
      </c>
      <c r="G45" s="772" t="s">
        <v>3405</v>
      </c>
      <c r="H45" s="779">
        <v>253.2162</v>
      </c>
      <c r="I45" s="812" t="s">
        <v>3478</v>
      </c>
      <c r="J45" s="809"/>
      <c r="K45" s="476" t="s">
        <v>1252</v>
      </c>
      <c r="L45" s="322" t="s">
        <v>1252</v>
      </c>
      <c r="M45" s="322" t="s">
        <v>2270</v>
      </c>
      <c r="N45" s="774" t="s">
        <v>3081</v>
      </c>
      <c r="O45" s="768" t="s">
        <v>3081</v>
      </c>
      <c r="P45" s="810" t="s">
        <v>230</v>
      </c>
      <c r="Q45" s="811"/>
      <c r="R45" s="771"/>
      <c r="S45" s="106">
        <v>1</v>
      </c>
      <c r="W45" s="468" t="s">
        <v>2755</v>
      </c>
    </row>
    <row r="46" spans="1:23" s="468" customFormat="1" ht="70.5" customHeight="1">
      <c r="A46" s="761">
        <v>32</v>
      </c>
      <c r="B46" s="762">
        <v>238</v>
      </c>
      <c r="C46" s="66" t="s">
        <v>3480</v>
      </c>
      <c r="D46" s="762"/>
      <c r="E46" s="762" t="s">
        <v>3214</v>
      </c>
      <c r="F46" s="45" t="s">
        <v>3487</v>
      </c>
      <c r="G46" s="772" t="s">
        <v>3405</v>
      </c>
      <c r="H46" s="779">
        <v>589.141</v>
      </c>
      <c r="I46" s="812" t="s">
        <v>3483</v>
      </c>
      <c r="J46" s="809"/>
      <c r="K46" s="476" t="s">
        <v>3484</v>
      </c>
      <c r="L46" s="322" t="s">
        <v>1220</v>
      </c>
      <c r="M46" s="322" t="s">
        <v>2857</v>
      </c>
      <c r="N46" s="774" t="s">
        <v>3081</v>
      </c>
      <c r="O46" s="768" t="s">
        <v>3081</v>
      </c>
      <c r="P46" s="810" t="s">
        <v>2833</v>
      </c>
      <c r="Q46" s="811"/>
      <c r="R46" s="771">
        <v>1</v>
      </c>
      <c r="S46" s="106" t="s">
        <v>2755</v>
      </c>
      <c r="W46" s="468" t="s">
        <v>2755</v>
      </c>
    </row>
    <row r="47" spans="1:23" s="468" customFormat="1" ht="70.5" customHeight="1">
      <c r="A47" s="761">
        <v>33</v>
      </c>
      <c r="B47" s="762">
        <v>239</v>
      </c>
      <c r="C47" s="66" t="s">
        <v>3481</v>
      </c>
      <c r="D47" s="762"/>
      <c r="E47" s="762" t="s">
        <v>3214</v>
      </c>
      <c r="F47" s="45" t="s">
        <v>3095</v>
      </c>
      <c r="G47" s="772" t="s">
        <v>3405</v>
      </c>
      <c r="H47" s="779">
        <v>925.9041</v>
      </c>
      <c r="I47" s="812" t="s">
        <v>3483</v>
      </c>
      <c r="J47" s="809"/>
      <c r="K47" s="476" t="s">
        <v>3485</v>
      </c>
      <c r="L47" s="322" t="s">
        <v>1220</v>
      </c>
      <c r="M47" s="322" t="s">
        <v>2857</v>
      </c>
      <c r="N47" s="774" t="s">
        <v>3081</v>
      </c>
      <c r="O47" s="768" t="s">
        <v>3081</v>
      </c>
      <c r="P47" s="810" t="s">
        <v>2833</v>
      </c>
      <c r="Q47" s="811"/>
      <c r="R47" s="771">
        <v>1</v>
      </c>
      <c r="S47" s="106" t="s">
        <v>2755</v>
      </c>
      <c r="W47" s="468" t="s">
        <v>2755</v>
      </c>
    </row>
    <row r="48" spans="1:23" s="468" customFormat="1" ht="70.5" customHeight="1">
      <c r="A48" s="761">
        <v>34</v>
      </c>
      <c r="B48" s="762">
        <v>240</v>
      </c>
      <c r="C48" s="66" t="s">
        <v>3482</v>
      </c>
      <c r="D48" s="762"/>
      <c r="E48" s="762" t="s">
        <v>3214</v>
      </c>
      <c r="F48" s="45" t="s">
        <v>3097</v>
      </c>
      <c r="G48" s="772" t="s">
        <v>3405</v>
      </c>
      <c r="H48" s="779">
        <v>505.1724</v>
      </c>
      <c r="I48" s="812" t="s">
        <v>3483</v>
      </c>
      <c r="J48" s="809"/>
      <c r="K48" s="476" t="s">
        <v>3486</v>
      </c>
      <c r="L48" s="322" t="s">
        <v>1252</v>
      </c>
      <c r="M48" s="322" t="s">
        <v>2270</v>
      </c>
      <c r="N48" s="774" t="s">
        <v>3081</v>
      </c>
      <c r="O48" s="768" t="s">
        <v>3081</v>
      </c>
      <c r="P48" s="810" t="s">
        <v>2833</v>
      </c>
      <c r="Q48" s="811"/>
      <c r="R48" s="771">
        <v>1</v>
      </c>
      <c r="S48" s="106" t="s">
        <v>2755</v>
      </c>
      <c r="W48" s="468" t="s">
        <v>2755</v>
      </c>
    </row>
    <row r="49" spans="1:23" s="468" customFormat="1" ht="70.5" customHeight="1">
      <c r="A49" s="761">
        <v>35</v>
      </c>
      <c r="B49" s="762">
        <v>241</v>
      </c>
      <c r="C49" s="66" t="s">
        <v>3494</v>
      </c>
      <c r="D49" s="762">
        <v>1</v>
      </c>
      <c r="E49" s="762" t="s">
        <v>3214</v>
      </c>
      <c r="F49" s="45" t="s">
        <v>3495</v>
      </c>
      <c r="G49" s="813" t="s">
        <v>3510</v>
      </c>
      <c r="H49" s="779">
        <v>845.0732</v>
      </c>
      <c r="I49" s="812" t="s">
        <v>3496</v>
      </c>
      <c r="J49" s="809"/>
      <c r="K49" s="476" t="s">
        <v>3497</v>
      </c>
      <c r="L49" s="322" t="s">
        <v>1036</v>
      </c>
      <c r="M49" s="322" t="s">
        <v>3498</v>
      </c>
      <c r="N49" s="774" t="s">
        <v>3081</v>
      </c>
      <c r="O49" s="768" t="s">
        <v>3081</v>
      </c>
      <c r="P49" s="810" t="s">
        <v>2833</v>
      </c>
      <c r="Q49" s="811"/>
      <c r="R49" s="771">
        <v>1</v>
      </c>
      <c r="S49" s="106" t="s">
        <v>2755</v>
      </c>
      <c r="W49" s="468" t="s">
        <v>2755</v>
      </c>
    </row>
    <row r="50" spans="1:23" s="468" customFormat="1" ht="70.5" customHeight="1">
      <c r="A50" s="761">
        <v>36</v>
      </c>
      <c r="B50" s="762">
        <v>242</v>
      </c>
      <c r="C50" s="66" t="s">
        <v>3509</v>
      </c>
      <c r="D50" s="762">
        <v>1</v>
      </c>
      <c r="E50" s="762" t="s">
        <v>3214</v>
      </c>
      <c r="F50" s="45" t="s">
        <v>3516</v>
      </c>
      <c r="G50" s="813" t="s">
        <v>3511</v>
      </c>
      <c r="H50" s="779">
        <v>420.997</v>
      </c>
      <c r="I50" s="812" t="s">
        <v>3512</v>
      </c>
      <c r="J50" s="809"/>
      <c r="K50" s="476" t="s">
        <v>3513</v>
      </c>
      <c r="L50" s="322" t="s">
        <v>1036</v>
      </c>
      <c r="M50" s="322" t="s">
        <v>3514</v>
      </c>
      <c r="N50" s="774" t="s">
        <v>3081</v>
      </c>
      <c r="O50" s="768" t="s">
        <v>3081</v>
      </c>
      <c r="P50" s="810" t="s">
        <v>2833</v>
      </c>
      <c r="Q50" s="811"/>
      <c r="R50" s="771">
        <v>1</v>
      </c>
      <c r="S50" s="106" t="s">
        <v>2755</v>
      </c>
      <c r="W50" s="468" t="s">
        <v>2755</v>
      </c>
    </row>
    <row r="51" spans="1:23" s="468" customFormat="1" ht="70.5" customHeight="1">
      <c r="A51" s="761">
        <v>37</v>
      </c>
      <c r="B51" s="762">
        <v>243</v>
      </c>
      <c r="C51" s="66" t="s">
        <v>3515</v>
      </c>
      <c r="D51" s="762">
        <v>2</v>
      </c>
      <c r="E51" s="762" t="s">
        <v>3214</v>
      </c>
      <c r="F51" s="45" t="s">
        <v>3517</v>
      </c>
      <c r="G51" s="813" t="s">
        <v>3511</v>
      </c>
      <c r="H51" s="779">
        <v>842.4117</v>
      </c>
      <c r="I51" s="812" t="s">
        <v>3518</v>
      </c>
      <c r="J51" s="809"/>
      <c r="K51" s="476" t="s">
        <v>2372</v>
      </c>
      <c r="L51" s="322" t="s">
        <v>1036</v>
      </c>
      <c r="M51" s="322" t="s">
        <v>3519</v>
      </c>
      <c r="N51" s="774" t="s">
        <v>3081</v>
      </c>
      <c r="O51" s="768" t="s">
        <v>3081</v>
      </c>
      <c r="P51" s="810" t="s">
        <v>230</v>
      </c>
      <c r="Q51" s="811"/>
      <c r="R51" s="771"/>
      <c r="S51" s="106">
        <v>1</v>
      </c>
      <c r="W51" s="468" t="s">
        <v>2755</v>
      </c>
    </row>
    <row r="52" spans="1:23" s="468" customFormat="1" ht="70.5" customHeight="1">
      <c r="A52" s="761">
        <v>38</v>
      </c>
      <c r="B52" s="762">
        <v>244</v>
      </c>
      <c r="C52" s="66" t="s">
        <v>3522</v>
      </c>
      <c r="D52" s="762">
        <v>1</v>
      </c>
      <c r="E52" s="762" t="s">
        <v>3214</v>
      </c>
      <c r="F52" s="45" t="s">
        <v>3523</v>
      </c>
      <c r="G52" s="813" t="s">
        <v>3511</v>
      </c>
      <c r="H52" s="779">
        <v>252.4475</v>
      </c>
      <c r="I52" s="812" t="s">
        <v>3524</v>
      </c>
      <c r="J52" s="809"/>
      <c r="K52" s="476" t="s">
        <v>123</v>
      </c>
      <c r="L52" s="322" t="s">
        <v>1220</v>
      </c>
      <c r="M52" s="322" t="s">
        <v>327</v>
      </c>
      <c r="N52" s="774" t="s">
        <v>3081</v>
      </c>
      <c r="O52" s="768" t="s">
        <v>3081</v>
      </c>
      <c r="P52" s="810" t="s">
        <v>2833</v>
      </c>
      <c r="Q52" s="811"/>
      <c r="R52" s="771">
        <v>1</v>
      </c>
      <c r="S52" s="106" t="s">
        <v>2755</v>
      </c>
      <c r="W52" s="468" t="s">
        <v>2755</v>
      </c>
    </row>
    <row r="53" spans="1:19" s="468" customFormat="1" ht="70.5" customHeight="1">
      <c r="A53" s="761">
        <v>39</v>
      </c>
      <c r="B53" s="762">
        <v>245</v>
      </c>
      <c r="C53" s="66" t="s">
        <v>3538</v>
      </c>
      <c r="D53" s="762"/>
      <c r="E53" s="762" t="s">
        <v>3214</v>
      </c>
      <c r="F53" s="45" t="s">
        <v>3477</v>
      </c>
      <c r="G53" s="813" t="s">
        <v>3511</v>
      </c>
      <c r="H53" s="779">
        <v>1343.9966</v>
      </c>
      <c r="I53" s="812" t="s">
        <v>3571</v>
      </c>
      <c r="J53" s="809"/>
      <c r="K53" s="476" t="s">
        <v>1604</v>
      </c>
      <c r="L53" s="322" t="s">
        <v>1220</v>
      </c>
      <c r="M53" s="322" t="s">
        <v>2270</v>
      </c>
      <c r="N53" s="774" t="s">
        <v>3081</v>
      </c>
      <c r="O53" s="768" t="s">
        <v>3081</v>
      </c>
      <c r="P53" s="810" t="s">
        <v>2833</v>
      </c>
      <c r="Q53" s="811"/>
      <c r="R53" s="771">
        <v>1</v>
      </c>
      <c r="S53" s="106"/>
    </row>
    <row r="54" spans="1:19" s="468" customFormat="1" ht="70.5" customHeight="1">
      <c r="A54" s="761">
        <v>40</v>
      </c>
      <c r="B54" s="762">
        <v>246</v>
      </c>
      <c r="C54" s="66" t="s">
        <v>3539</v>
      </c>
      <c r="D54" s="762"/>
      <c r="E54" s="762" t="s">
        <v>3214</v>
      </c>
      <c r="F54" s="826" t="s">
        <v>3087</v>
      </c>
      <c r="G54" s="813" t="s">
        <v>3550</v>
      </c>
      <c r="H54" s="779">
        <v>1266.1599</v>
      </c>
      <c r="I54" s="812" t="s">
        <v>3549</v>
      </c>
      <c r="J54" s="809"/>
      <c r="K54" s="476" t="s">
        <v>57</v>
      </c>
      <c r="L54" s="322" t="s">
        <v>1036</v>
      </c>
      <c r="M54" s="322" t="s">
        <v>3548</v>
      </c>
      <c r="N54" s="774" t="s">
        <v>3081</v>
      </c>
      <c r="O54" s="768" t="s">
        <v>3081</v>
      </c>
      <c r="P54" s="810" t="s">
        <v>2833</v>
      </c>
      <c r="Q54" s="811"/>
      <c r="R54" s="771">
        <v>1</v>
      </c>
      <c r="S54" s="106"/>
    </row>
    <row r="55" spans="1:19" s="468" customFormat="1" ht="108" customHeight="1">
      <c r="A55" s="761">
        <v>41</v>
      </c>
      <c r="B55" s="762">
        <v>247</v>
      </c>
      <c r="C55" s="66" t="s">
        <v>3912</v>
      </c>
      <c r="D55" s="762"/>
      <c r="E55" s="1007" t="s">
        <v>3214</v>
      </c>
      <c r="F55" s="1008" t="s">
        <v>3920</v>
      </c>
      <c r="G55" s="1108" t="s">
        <v>3467</v>
      </c>
      <c r="H55" s="779">
        <v>21.8438</v>
      </c>
      <c r="I55" s="812" t="s">
        <v>3571</v>
      </c>
      <c r="J55" s="809"/>
      <c r="K55" s="809" t="s">
        <v>1460</v>
      </c>
      <c r="L55" s="476" t="s">
        <v>1220</v>
      </c>
      <c r="M55" s="322" t="s">
        <v>2270</v>
      </c>
      <c r="N55" s="774" t="s">
        <v>3081</v>
      </c>
      <c r="O55" s="768" t="s">
        <v>3081</v>
      </c>
      <c r="P55" s="810" t="s">
        <v>2833</v>
      </c>
      <c r="Q55" s="811"/>
      <c r="R55" s="771">
        <v>1</v>
      </c>
      <c r="S55" s="106"/>
    </row>
    <row r="56" spans="1:19" s="468" customFormat="1" ht="70.5" customHeight="1">
      <c r="A56" s="761">
        <v>42</v>
      </c>
      <c r="B56" s="762">
        <v>248</v>
      </c>
      <c r="C56" s="66" t="s">
        <v>3913</v>
      </c>
      <c r="D56" s="762"/>
      <c r="E56" s="1007" t="s">
        <v>3214</v>
      </c>
      <c r="F56" s="1008" t="s">
        <v>3937</v>
      </c>
      <c r="G56" s="813" t="s">
        <v>3511</v>
      </c>
      <c r="H56" s="779">
        <v>673.1674</v>
      </c>
      <c r="I56" s="812" t="s">
        <v>3921</v>
      </c>
      <c r="J56" s="809"/>
      <c r="K56" s="476" t="s">
        <v>3922</v>
      </c>
      <c r="L56" s="322" t="s">
        <v>1220</v>
      </c>
      <c r="M56" s="322" t="s">
        <v>3923</v>
      </c>
      <c r="N56" s="834" t="s">
        <v>3081</v>
      </c>
      <c r="O56" s="834" t="s">
        <v>3081</v>
      </c>
      <c r="P56" s="810" t="s">
        <v>2833</v>
      </c>
      <c r="Q56" s="811"/>
      <c r="R56" s="771">
        <v>1</v>
      </c>
      <c r="S56" s="106"/>
    </row>
    <row r="57" spans="1:19" s="468" customFormat="1" ht="70.5" customHeight="1">
      <c r="A57" s="761">
        <v>43</v>
      </c>
      <c r="B57" s="762">
        <v>249</v>
      </c>
      <c r="C57" s="66" t="s">
        <v>3914</v>
      </c>
      <c r="D57" s="762"/>
      <c r="E57" s="1007" t="s">
        <v>3214</v>
      </c>
      <c r="F57" s="45" t="s">
        <v>3918</v>
      </c>
      <c r="G57" s="772" t="s">
        <v>3405</v>
      </c>
      <c r="H57" s="779">
        <v>1514.5717</v>
      </c>
      <c r="I57" s="812" t="s">
        <v>3917</v>
      </c>
      <c r="J57" s="809"/>
      <c r="K57" s="809" t="s">
        <v>1527</v>
      </c>
      <c r="L57" s="476" t="s">
        <v>1220</v>
      </c>
      <c r="M57" s="322" t="s">
        <v>43</v>
      </c>
      <c r="N57" s="834" t="s">
        <v>3081</v>
      </c>
      <c r="O57" s="834" t="s">
        <v>3081</v>
      </c>
      <c r="P57" s="322" t="s">
        <v>2833</v>
      </c>
      <c r="Q57" s="811"/>
      <c r="R57" s="771">
        <v>1</v>
      </c>
      <c r="S57" s="106"/>
    </row>
    <row r="58" spans="1:19" s="468" customFormat="1" ht="70.5" customHeight="1">
      <c r="A58" s="761">
        <v>44</v>
      </c>
      <c r="B58" s="762">
        <v>250</v>
      </c>
      <c r="C58" s="66" t="s">
        <v>3915</v>
      </c>
      <c r="D58" s="762"/>
      <c r="E58" s="1007" t="s">
        <v>3214</v>
      </c>
      <c r="F58" s="45" t="s">
        <v>2957</v>
      </c>
      <c r="G58" s="833" t="s">
        <v>3465</v>
      </c>
      <c r="H58" s="779">
        <v>410.4737</v>
      </c>
      <c r="I58" s="780">
        <v>35500</v>
      </c>
      <c r="J58" s="766" t="s">
        <v>2755</v>
      </c>
      <c r="K58" s="45" t="s">
        <v>1133</v>
      </c>
      <c r="L58" s="45" t="s">
        <v>1220</v>
      </c>
      <c r="M58" s="45" t="s">
        <v>1959</v>
      </c>
      <c r="N58" s="834" t="s">
        <v>3081</v>
      </c>
      <c r="O58" s="834" t="s">
        <v>3081</v>
      </c>
      <c r="P58" s="810" t="s">
        <v>3916</v>
      </c>
      <c r="Q58" s="811"/>
      <c r="R58" s="771">
        <v>1</v>
      </c>
      <c r="S58" s="106"/>
    </row>
    <row r="59" spans="1:19" s="468" customFormat="1" ht="84">
      <c r="A59" s="761">
        <v>45</v>
      </c>
      <c r="B59" s="1002" t="s">
        <v>3560</v>
      </c>
      <c r="C59" s="66" t="s">
        <v>3561</v>
      </c>
      <c r="D59" s="762"/>
      <c r="E59" s="762" t="s">
        <v>3214</v>
      </c>
      <c r="F59" s="760" t="s">
        <v>3414</v>
      </c>
      <c r="G59" s="772" t="s">
        <v>3405</v>
      </c>
      <c r="H59" s="779">
        <v>2693.1103</v>
      </c>
      <c r="I59" s="812" t="s">
        <v>3567</v>
      </c>
      <c r="J59" s="809"/>
      <c r="K59" s="476" t="s">
        <v>3568</v>
      </c>
      <c r="L59" s="322" t="s">
        <v>1220</v>
      </c>
      <c r="M59" s="322" t="s">
        <v>2873</v>
      </c>
      <c r="N59" s="774" t="s">
        <v>3081</v>
      </c>
      <c r="O59" s="768" t="s">
        <v>3081</v>
      </c>
      <c r="P59" s="322" t="s">
        <v>2833</v>
      </c>
      <c r="Q59" s="811"/>
      <c r="R59" s="771">
        <v>1</v>
      </c>
      <c r="S59" s="106"/>
    </row>
    <row r="60" spans="1:23" s="609" customFormat="1" ht="60" customHeight="1">
      <c r="A60" s="761">
        <v>46</v>
      </c>
      <c r="B60" s="817" t="s">
        <v>3531</v>
      </c>
      <c r="C60" s="66" t="s">
        <v>3533</v>
      </c>
      <c r="D60" s="762"/>
      <c r="E60" s="762" t="s">
        <v>3214</v>
      </c>
      <c r="F60" s="45" t="s">
        <v>3414</v>
      </c>
      <c r="G60" s="772" t="s">
        <v>3405</v>
      </c>
      <c r="H60" s="779">
        <v>4376.0783</v>
      </c>
      <c r="I60" s="812" t="s">
        <v>3537</v>
      </c>
      <c r="J60" s="818"/>
      <c r="K60" s="322" t="s">
        <v>536</v>
      </c>
      <c r="L60" s="322" t="s">
        <v>79</v>
      </c>
      <c r="M60" s="322" t="s">
        <v>2873</v>
      </c>
      <c r="N60" s="774" t="s">
        <v>3081</v>
      </c>
      <c r="O60" s="768" t="s">
        <v>3081</v>
      </c>
      <c r="P60" s="810" t="s">
        <v>2833</v>
      </c>
      <c r="Q60" s="811"/>
      <c r="R60" s="771">
        <v>1</v>
      </c>
      <c r="S60" s="106" t="s">
        <v>2755</v>
      </c>
      <c r="W60" s="609" t="s">
        <v>2755</v>
      </c>
    </row>
    <row r="61" spans="1:23" s="609" customFormat="1" ht="60" customHeight="1">
      <c r="A61" s="761">
        <v>47</v>
      </c>
      <c r="B61" s="817" t="s">
        <v>3532</v>
      </c>
      <c r="C61" s="66" t="s">
        <v>3534</v>
      </c>
      <c r="D61" s="762"/>
      <c r="E61" s="762" t="s">
        <v>3214</v>
      </c>
      <c r="F61" s="45" t="s">
        <v>3414</v>
      </c>
      <c r="G61" s="772" t="s">
        <v>3405</v>
      </c>
      <c r="H61" s="779">
        <v>7577.6752</v>
      </c>
      <c r="I61" s="812" t="s">
        <v>3537</v>
      </c>
      <c r="J61" s="818"/>
      <c r="K61" s="322" t="s">
        <v>3535</v>
      </c>
      <c r="L61" s="322" t="s">
        <v>79</v>
      </c>
      <c r="M61" s="322" t="s">
        <v>2873</v>
      </c>
      <c r="N61" s="774" t="s">
        <v>3081</v>
      </c>
      <c r="O61" s="768" t="s">
        <v>3081</v>
      </c>
      <c r="P61" s="810" t="s">
        <v>2833</v>
      </c>
      <c r="Q61" s="811"/>
      <c r="R61" s="771">
        <v>1</v>
      </c>
      <c r="S61" s="106" t="s">
        <v>2755</v>
      </c>
      <c r="W61" s="609" t="s">
        <v>2755</v>
      </c>
    </row>
    <row r="62" spans="1:19" s="609" customFormat="1" ht="108">
      <c r="A62" s="761">
        <v>48</v>
      </c>
      <c r="B62" s="762">
        <v>75</v>
      </c>
      <c r="C62" s="59" t="s">
        <v>2439</v>
      </c>
      <c r="D62" s="762"/>
      <c r="E62" s="762" t="s">
        <v>3214</v>
      </c>
      <c r="F62" s="45" t="s">
        <v>3109</v>
      </c>
      <c r="G62" s="772" t="s">
        <v>3405</v>
      </c>
      <c r="H62" s="764">
        <v>2513.6678</v>
      </c>
      <c r="I62" s="765">
        <v>37623</v>
      </c>
      <c r="J62" s="935" t="s">
        <v>2755</v>
      </c>
      <c r="K62" s="202" t="s">
        <v>1628</v>
      </c>
      <c r="L62" s="59" t="s">
        <v>1036</v>
      </c>
      <c r="M62" s="45" t="s">
        <v>1112</v>
      </c>
      <c r="N62" s="781" t="s">
        <v>3081</v>
      </c>
      <c r="O62" s="768" t="s">
        <v>3081</v>
      </c>
      <c r="P62" s="872" t="s">
        <v>3870</v>
      </c>
      <c r="Q62" s="811"/>
      <c r="R62" s="771">
        <v>1</v>
      </c>
      <c r="S62" s="106"/>
    </row>
    <row r="63" spans="1:20" s="468" customFormat="1" ht="60">
      <c r="A63" s="761">
        <v>49</v>
      </c>
      <c r="B63" s="762">
        <v>251</v>
      </c>
      <c r="C63" s="66" t="s">
        <v>4011</v>
      </c>
      <c r="D63" s="762"/>
      <c r="E63" s="762" t="s">
        <v>3214</v>
      </c>
      <c r="F63" s="45" t="s">
        <v>4012</v>
      </c>
      <c r="G63" s="763" t="s">
        <v>4013</v>
      </c>
      <c r="H63" s="779">
        <v>1095.3436</v>
      </c>
      <c r="I63" s="780">
        <v>44354</v>
      </c>
      <c r="J63" s="780" t="s">
        <v>2755</v>
      </c>
      <c r="K63" s="40" t="s">
        <v>4014</v>
      </c>
      <c r="L63" s="322" t="s">
        <v>79</v>
      </c>
      <c r="M63" s="322" t="s">
        <v>4015</v>
      </c>
      <c r="N63" s="767" t="s">
        <v>3081</v>
      </c>
      <c r="O63" s="768" t="s">
        <v>3081</v>
      </c>
      <c r="P63" s="810" t="s">
        <v>2833</v>
      </c>
      <c r="Q63" s="783"/>
      <c r="R63" s="771">
        <v>1</v>
      </c>
      <c r="S63" s="498"/>
      <c r="T63" s="609"/>
    </row>
    <row r="64" spans="1:18" s="6" customFormat="1" ht="96">
      <c r="A64" s="761">
        <v>50</v>
      </c>
      <c r="B64" s="69">
        <v>252</v>
      </c>
      <c r="C64" s="26" t="s">
        <v>4062</v>
      </c>
      <c r="D64" s="422"/>
      <c r="E64" s="422" t="s">
        <v>3214</v>
      </c>
      <c r="F64" s="11" t="s">
        <v>2933</v>
      </c>
      <c r="G64" s="696" t="s">
        <v>3466</v>
      </c>
      <c r="H64" s="34">
        <v>732.5567</v>
      </c>
      <c r="I64" s="271">
        <v>33933</v>
      </c>
      <c r="J64" s="263" t="s">
        <v>2755</v>
      </c>
      <c r="K64" s="11" t="s">
        <v>768</v>
      </c>
      <c r="L64" s="22" t="s">
        <v>1220</v>
      </c>
      <c r="M64" s="11" t="s">
        <v>381</v>
      </c>
      <c r="N64" s="422" t="s">
        <v>3081</v>
      </c>
      <c r="O64" s="422" t="s">
        <v>3081</v>
      </c>
      <c r="P64" s="448" t="s">
        <v>4061</v>
      </c>
      <c r="Q64" s="1076"/>
      <c r="R64" s="6">
        <v>1</v>
      </c>
    </row>
    <row r="65" spans="1:18" s="6" customFormat="1" ht="96">
      <c r="A65" s="761">
        <v>51</v>
      </c>
      <c r="B65" s="69">
        <v>253</v>
      </c>
      <c r="C65" s="26" t="s">
        <v>4085</v>
      </c>
      <c r="D65" s="422"/>
      <c r="E65" s="422" t="s">
        <v>3214</v>
      </c>
      <c r="F65" s="11" t="s">
        <v>2955</v>
      </c>
      <c r="G65" s="30" t="s">
        <v>3465</v>
      </c>
      <c r="H65" s="34">
        <v>168.1971</v>
      </c>
      <c r="I65" s="271">
        <v>35187</v>
      </c>
      <c r="J65" s="263" t="s">
        <v>2755</v>
      </c>
      <c r="K65" s="343" t="s">
        <v>2435</v>
      </c>
      <c r="L65" s="11" t="s">
        <v>1220</v>
      </c>
      <c r="M65" s="11" t="s">
        <v>1149</v>
      </c>
      <c r="N65" s="422" t="s">
        <v>3081</v>
      </c>
      <c r="O65" s="422" t="s">
        <v>3081</v>
      </c>
      <c r="P65" s="448" t="s">
        <v>4063</v>
      </c>
      <c r="Q65" s="1076"/>
      <c r="R65" s="6">
        <v>1</v>
      </c>
    </row>
    <row r="66" spans="1:18" s="6" customFormat="1" ht="48">
      <c r="A66" s="761">
        <v>52</v>
      </c>
      <c r="B66" s="69">
        <v>254</v>
      </c>
      <c r="C66" s="26" t="s">
        <v>4086</v>
      </c>
      <c r="D66" s="422"/>
      <c r="E66" s="422" t="s">
        <v>3214</v>
      </c>
      <c r="F66" s="11" t="s">
        <v>4064</v>
      </c>
      <c r="G66" s="30" t="s">
        <v>3465</v>
      </c>
      <c r="H66" s="34">
        <v>675.2634</v>
      </c>
      <c r="I66" s="271" t="s">
        <v>4067</v>
      </c>
      <c r="J66" s="263" t="s">
        <v>2755</v>
      </c>
      <c r="K66" s="343" t="s">
        <v>4065</v>
      </c>
      <c r="L66" s="11" t="s">
        <v>1252</v>
      </c>
      <c r="M66" s="11" t="s">
        <v>4066</v>
      </c>
      <c r="N66" s="422" t="s">
        <v>3081</v>
      </c>
      <c r="O66" s="422" t="s">
        <v>3081</v>
      </c>
      <c r="P66" s="448" t="s">
        <v>3501</v>
      </c>
      <c r="Q66" s="1076"/>
      <c r="R66" s="6">
        <v>1</v>
      </c>
    </row>
    <row r="67" spans="1:18" s="6" customFormat="1" ht="93" customHeight="1">
      <c r="A67" s="761">
        <v>53</v>
      </c>
      <c r="B67" s="69">
        <v>255</v>
      </c>
      <c r="C67" s="26" t="s">
        <v>4087</v>
      </c>
      <c r="D67" s="422"/>
      <c r="E67" s="422" t="s">
        <v>3214</v>
      </c>
      <c r="F67" s="13" t="s">
        <v>4088</v>
      </c>
      <c r="G67" s="30" t="s">
        <v>3465</v>
      </c>
      <c r="H67" s="34">
        <v>1179.48</v>
      </c>
      <c r="I67" s="271">
        <v>44434</v>
      </c>
      <c r="J67" s="263" t="s">
        <v>2755</v>
      </c>
      <c r="K67" s="343" t="s">
        <v>4077</v>
      </c>
      <c r="L67" s="11" t="s">
        <v>1036</v>
      </c>
      <c r="M67" s="11" t="s">
        <v>4078</v>
      </c>
      <c r="N67" s="422" t="s">
        <v>3081</v>
      </c>
      <c r="O67" s="422" t="s">
        <v>3081</v>
      </c>
      <c r="P67" s="448" t="s">
        <v>3501</v>
      </c>
      <c r="Q67" s="1076"/>
      <c r="R67" s="6">
        <v>1</v>
      </c>
    </row>
    <row r="68" spans="1:18" s="6" customFormat="1" ht="93" customHeight="1">
      <c r="A68" s="761">
        <v>54</v>
      </c>
      <c r="B68" s="69">
        <v>256</v>
      </c>
      <c r="C68" s="26" t="s">
        <v>4099</v>
      </c>
      <c r="D68" s="422"/>
      <c r="E68" s="422" t="s">
        <v>3214</v>
      </c>
      <c r="F68" s="45" t="s">
        <v>4104</v>
      </c>
      <c r="G68" s="30" t="s">
        <v>3465</v>
      </c>
      <c r="H68" s="34">
        <v>84.1429</v>
      </c>
      <c r="I68" s="271">
        <v>44511</v>
      </c>
      <c r="J68" s="263" t="s">
        <v>2755</v>
      </c>
      <c r="K68" s="343" t="s">
        <v>380</v>
      </c>
      <c r="L68" s="11" t="s">
        <v>1220</v>
      </c>
      <c r="M68" s="11" t="s">
        <v>4105</v>
      </c>
      <c r="N68" s="422" t="s">
        <v>3081</v>
      </c>
      <c r="O68" s="422" t="s">
        <v>3081</v>
      </c>
      <c r="P68" s="448" t="s">
        <v>3501</v>
      </c>
      <c r="Q68" s="1076"/>
      <c r="R68" s="6">
        <v>1</v>
      </c>
    </row>
    <row r="69" spans="1:18" s="6" customFormat="1" ht="93" customHeight="1">
      <c r="A69" s="761">
        <v>55</v>
      </c>
      <c r="B69" s="69">
        <v>257</v>
      </c>
      <c r="C69" s="26" t="s">
        <v>4103</v>
      </c>
      <c r="D69" s="422"/>
      <c r="E69" s="422" t="s">
        <v>3214</v>
      </c>
      <c r="F69" s="13" t="s">
        <v>4100</v>
      </c>
      <c r="G69" s="30" t="s">
        <v>3465</v>
      </c>
      <c r="H69" s="34">
        <v>925.147</v>
      </c>
      <c r="I69" s="271">
        <v>44510</v>
      </c>
      <c r="J69" s="263" t="s">
        <v>2755</v>
      </c>
      <c r="K69" s="343" t="s">
        <v>4101</v>
      </c>
      <c r="L69" s="11" t="s">
        <v>1220</v>
      </c>
      <c r="M69" s="11" t="s">
        <v>4102</v>
      </c>
      <c r="N69" s="422" t="s">
        <v>3081</v>
      </c>
      <c r="O69" s="422" t="s">
        <v>3081</v>
      </c>
      <c r="P69" s="448" t="s">
        <v>3501</v>
      </c>
      <c r="Q69" s="1076"/>
      <c r="R69" s="6">
        <v>1</v>
      </c>
    </row>
    <row r="70" spans="1:19" s="468" customFormat="1" ht="15">
      <c r="A70" s="761"/>
      <c r="B70" s="762"/>
      <c r="C70" s="819" t="s">
        <v>667</v>
      </c>
      <c r="D70" s="762"/>
      <c r="E70" s="762"/>
      <c r="F70" s="45"/>
      <c r="G70" s="761"/>
      <c r="H70" s="779"/>
      <c r="I70" s="808"/>
      <c r="J70" s="809"/>
      <c r="K70" s="322"/>
      <c r="L70" s="322"/>
      <c r="M70" s="322"/>
      <c r="N70" s="774"/>
      <c r="O70" s="768"/>
      <c r="P70" s="810"/>
      <c r="Q70" s="811"/>
      <c r="R70" s="771"/>
      <c r="S70" s="498"/>
    </row>
    <row r="71" spans="1:23" s="468" customFormat="1" ht="36">
      <c r="A71" s="761">
        <v>1</v>
      </c>
      <c r="B71" s="762">
        <v>45</v>
      </c>
      <c r="C71" s="66" t="s">
        <v>2450</v>
      </c>
      <c r="D71" s="762"/>
      <c r="E71" s="762" t="s">
        <v>3214</v>
      </c>
      <c r="F71" s="40" t="s">
        <v>3137</v>
      </c>
      <c r="G71" s="772" t="s">
        <v>3405</v>
      </c>
      <c r="H71" s="764">
        <v>99.3928</v>
      </c>
      <c r="I71" s="765">
        <v>35583</v>
      </c>
      <c r="J71" s="766" t="s">
        <v>2755</v>
      </c>
      <c r="K71" s="470" t="s">
        <v>1989</v>
      </c>
      <c r="L71" s="40" t="s">
        <v>1220</v>
      </c>
      <c r="M71" s="470" t="s">
        <v>2393</v>
      </c>
      <c r="N71" s="767" t="s">
        <v>3081</v>
      </c>
      <c r="O71" s="768" t="s">
        <v>3081</v>
      </c>
      <c r="P71" s="769" t="s">
        <v>2518</v>
      </c>
      <c r="Q71" s="770"/>
      <c r="R71" s="771"/>
      <c r="S71" s="498"/>
      <c r="W71" s="468">
        <v>1</v>
      </c>
    </row>
    <row r="72" spans="1:23" s="468" customFormat="1" ht="45">
      <c r="A72" s="761">
        <v>2</v>
      </c>
      <c r="B72" s="762">
        <v>176</v>
      </c>
      <c r="C72" s="66" t="s">
        <v>2269</v>
      </c>
      <c r="D72" s="762"/>
      <c r="E72" s="762" t="s">
        <v>3214</v>
      </c>
      <c r="F72" s="45" t="s">
        <v>3144</v>
      </c>
      <c r="G72" s="772" t="s">
        <v>3405</v>
      </c>
      <c r="H72" s="779">
        <v>100.0496</v>
      </c>
      <c r="I72" s="780">
        <v>40058</v>
      </c>
      <c r="J72" s="766" t="s">
        <v>2755</v>
      </c>
      <c r="K72" s="470" t="s">
        <v>1989</v>
      </c>
      <c r="L72" s="322" t="s">
        <v>1220</v>
      </c>
      <c r="M72" s="322" t="s">
        <v>2436</v>
      </c>
      <c r="N72" s="767" t="s">
        <v>3081</v>
      </c>
      <c r="O72" s="768" t="s">
        <v>3081</v>
      </c>
      <c r="P72" s="769" t="s">
        <v>489</v>
      </c>
      <c r="Q72" s="770"/>
      <c r="R72" s="771"/>
      <c r="S72" s="498"/>
      <c r="W72" s="468">
        <v>1</v>
      </c>
    </row>
    <row r="73" spans="1:23" s="609" customFormat="1" ht="101.25">
      <c r="A73" s="761">
        <v>3</v>
      </c>
      <c r="B73" s="762">
        <v>74</v>
      </c>
      <c r="C73" s="66" t="s">
        <v>2438</v>
      </c>
      <c r="D73" s="762"/>
      <c r="E73" s="762" t="s">
        <v>3214</v>
      </c>
      <c r="F73" s="45" t="s">
        <v>3152</v>
      </c>
      <c r="G73" s="772" t="s">
        <v>3405</v>
      </c>
      <c r="H73" s="764">
        <v>421.1397</v>
      </c>
      <c r="I73" s="765">
        <v>37581</v>
      </c>
      <c r="J73" s="766" t="s">
        <v>2755</v>
      </c>
      <c r="K73" s="821" t="s">
        <v>2372</v>
      </c>
      <c r="L73" s="40" t="s">
        <v>1036</v>
      </c>
      <c r="M73" s="470" t="s">
        <v>2725</v>
      </c>
      <c r="N73" s="767" t="s">
        <v>3081</v>
      </c>
      <c r="O73" s="768" t="s">
        <v>3081</v>
      </c>
      <c r="P73" s="492" t="s">
        <v>3551</v>
      </c>
      <c r="Q73" s="770"/>
      <c r="R73" s="771"/>
      <c r="S73" s="106"/>
      <c r="W73" s="468">
        <v>1</v>
      </c>
    </row>
    <row r="74" spans="1:23" s="468" customFormat="1" ht="36">
      <c r="A74" s="761">
        <v>4</v>
      </c>
      <c r="B74" s="762">
        <v>172</v>
      </c>
      <c r="C74" s="66" t="s">
        <v>2572</v>
      </c>
      <c r="D74" s="762"/>
      <c r="E74" s="762" t="s">
        <v>3214</v>
      </c>
      <c r="F74" s="45" t="s">
        <v>3146</v>
      </c>
      <c r="G74" s="772" t="s">
        <v>3405</v>
      </c>
      <c r="H74" s="779">
        <v>910.6718</v>
      </c>
      <c r="I74" s="780">
        <v>40017</v>
      </c>
      <c r="J74" s="766" t="s">
        <v>2755</v>
      </c>
      <c r="K74" s="470" t="s">
        <v>3446</v>
      </c>
      <c r="L74" s="322" t="s">
        <v>79</v>
      </c>
      <c r="M74" s="322" t="s">
        <v>1125</v>
      </c>
      <c r="N74" s="767" t="s">
        <v>3081</v>
      </c>
      <c r="O74" s="768" t="s">
        <v>3081</v>
      </c>
      <c r="P74" s="492" t="s">
        <v>1190</v>
      </c>
      <c r="Q74" s="783"/>
      <c r="R74" s="771"/>
      <c r="S74" s="498"/>
      <c r="W74" s="468">
        <v>1</v>
      </c>
    </row>
    <row r="75" spans="1:23" s="468" customFormat="1" ht="67.5">
      <c r="A75" s="761">
        <v>5</v>
      </c>
      <c r="B75" s="762">
        <v>89</v>
      </c>
      <c r="C75" s="66" t="s">
        <v>616</v>
      </c>
      <c r="D75" s="762"/>
      <c r="E75" s="762" t="s">
        <v>3214</v>
      </c>
      <c r="F75" s="45" t="s">
        <v>3148</v>
      </c>
      <c r="G75" s="772" t="s">
        <v>3405</v>
      </c>
      <c r="H75" s="764">
        <v>1629.118</v>
      </c>
      <c r="I75" s="765">
        <v>38673</v>
      </c>
      <c r="J75" s="766" t="s">
        <v>2755</v>
      </c>
      <c r="K75" s="470" t="s">
        <v>3445</v>
      </c>
      <c r="L75" s="40" t="s">
        <v>1220</v>
      </c>
      <c r="M75" s="470" t="s">
        <v>1040</v>
      </c>
      <c r="N75" s="767" t="s">
        <v>3081</v>
      </c>
      <c r="O75" s="768" t="s">
        <v>3081</v>
      </c>
      <c r="P75" s="492" t="s">
        <v>1120</v>
      </c>
      <c r="Q75" s="783"/>
      <c r="R75" s="771"/>
      <c r="S75" s="498"/>
      <c r="W75" s="468">
        <v>1</v>
      </c>
    </row>
    <row r="76" spans="1:23" s="468" customFormat="1" ht="84">
      <c r="A76" s="761">
        <v>6</v>
      </c>
      <c r="B76" s="762">
        <v>101</v>
      </c>
      <c r="C76" s="66" t="s">
        <v>829</v>
      </c>
      <c r="D76" s="762"/>
      <c r="E76" s="762" t="s">
        <v>3214</v>
      </c>
      <c r="F76" s="45" t="s">
        <v>3147</v>
      </c>
      <c r="G76" s="772" t="s">
        <v>3405</v>
      </c>
      <c r="H76" s="764">
        <v>6159.943</v>
      </c>
      <c r="I76" s="765">
        <v>39050</v>
      </c>
      <c r="J76" s="766" t="s">
        <v>2755</v>
      </c>
      <c r="K76" s="470" t="s">
        <v>3444</v>
      </c>
      <c r="L76" s="40" t="s">
        <v>1036</v>
      </c>
      <c r="M76" s="470" t="s">
        <v>1694</v>
      </c>
      <c r="N76" s="767" t="s">
        <v>3081</v>
      </c>
      <c r="O76" s="768" t="s">
        <v>3081</v>
      </c>
      <c r="P76" s="492" t="s">
        <v>2350</v>
      </c>
      <c r="Q76" s="783"/>
      <c r="R76" s="756"/>
      <c r="S76" s="498"/>
      <c r="W76" s="468">
        <v>1</v>
      </c>
    </row>
    <row r="77" spans="1:23" s="468" customFormat="1" ht="78.75">
      <c r="A77" s="761">
        <v>7</v>
      </c>
      <c r="B77" s="762">
        <v>93</v>
      </c>
      <c r="C77" s="66" t="s">
        <v>1051</v>
      </c>
      <c r="D77" s="762"/>
      <c r="E77" s="762" t="s">
        <v>3214</v>
      </c>
      <c r="F77" s="45" t="s">
        <v>3150</v>
      </c>
      <c r="G77" s="772" t="s">
        <v>3405</v>
      </c>
      <c r="H77" s="764">
        <v>14447.3291</v>
      </c>
      <c r="I77" s="765">
        <v>38779</v>
      </c>
      <c r="J77" s="766" t="s">
        <v>2755</v>
      </c>
      <c r="K77" s="470" t="s">
        <v>3442</v>
      </c>
      <c r="L77" s="40" t="s">
        <v>79</v>
      </c>
      <c r="M77" s="470" t="s">
        <v>370</v>
      </c>
      <c r="N77" s="767" t="s">
        <v>3081</v>
      </c>
      <c r="O77" s="768" t="s">
        <v>3081</v>
      </c>
      <c r="P77" s="492" t="s">
        <v>3932</v>
      </c>
      <c r="Q77" s="783"/>
      <c r="R77" s="756"/>
      <c r="S77" s="498"/>
      <c r="W77" s="468">
        <v>1</v>
      </c>
    </row>
    <row r="78" spans="1:23" s="468" customFormat="1" ht="60">
      <c r="A78" s="761">
        <v>8</v>
      </c>
      <c r="B78" s="762">
        <v>166</v>
      </c>
      <c r="C78" s="66" t="s">
        <v>392</v>
      </c>
      <c r="D78" s="762"/>
      <c r="E78" s="762" t="s">
        <v>3214</v>
      </c>
      <c r="F78" s="45" t="s">
        <v>3151</v>
      </c>
      <c r="G78" s="772" t="s">
        <v>3405</v>
      </c>
      <c r="H78" s="779">
        <v>56.1553</v>
      </c>
      <c r="I78" s="780">
        <v>39864</v>
      </c>
      <c r="J78" s="766" t="s">
        <v>2755</v>
      </c>
      <c r="K78" s="470" t="s">
        <v>46</v>
      </c>
      <c r="L78" s="470" t="s">
        <v>1220</v>
      </c>
      <c r="M78" s="322" t="s">
        <v>1274</v>
      </c>
      <c r="N78" s="767" t="s">
        <v>3081</v>
      </c>
      <c r="O78" s="768" t="s">
        <v>3081</v>
      </c>
      <c r="P78" s="492" t="s">
        <v>3933</v>
      </c>
      <c r="Q78" s="783"/>
      <c r="R78" s="756"/>
      <c r="S78" s="498"/>
      <c r="W78" s="468">
        <v>1</v>
      </c>
    </row>
    <row r="79" spans="1:23" s="816" customFormat="1" ht="72">
      <c r="A79" s="761">
        <v>9</v>
      </c>
      <c r="B79" s="762">
        <v>103</v>
      </c>
      <c r="C79" s="66" t="s">
        <v>1680</v>
      </c>
      <c r="D79" s="762"/>
      <c r="E79" s="762" t="s">
        <v>3214</v>
      </c>
      <c r="F79" s="45" t="s">
        <v>3184</v>
      </c>
      <c r="G79" s="772" t="s">
        <v>3405</v>
      </c>
      <c r="H79" s="764">
        <v>506.0565</v>
      </c>
      <c r="I79" s="765">
        <v>39197</v>
      </c>
      <c r="J79" s="766" t="s">
        <v>2755</v>
      </c>
      <c r="K79" s="470" t="s">
        <v>1334</v>
      </c>
      <c r="L79" s="40" t="s">
        <v>1036</v>
      </c>
      <c r="M79" s="470" t="s">
        <v>43</v>
      </c>
      <c r="N79" s="767" t="s">
        <v>3081</v>
      </c>
      <c r="O79" s="768" t="s">
        <v>3081</v>
      </c>
      <c r="P79" s="769" t="s">
        <v>2885</v>
      </c>
      <c r="Q79" s="770"/>
      <c r="R79" s="771"/>
      <c r="S79" s="815"/>
      <c r="W79" s="468">
        <v>1</v>
      </c>
    </row>
    <row r="80" spans="1:23" s="468" customFormat="1" ht="82.5" customHeight="1">
      <c r="A80" s="761">
        <v>10</v>
      </c>
      <c r="B80" s="762">
        <v>183</v>
      </c>
      <c r="C80" s="66" t="s">
        <v>2329</v>
      </c>
      <c r="D80" s="762"/>
      <c r="E80" s="762" t="s">
        <v>3214</v>
      </c>
      <c r="F80" s="45" t="s">
        <v>3169</v>
      </c>
      <c r="G80" s="772" t="s">
        <v>3405</v>
      </c>
      <c r="H80" s="779">
        <v>1199.08888</v>
      </c>
      <c r="I80" s="780">
        <v>40156</v>
      </c>
      <c r="J80" s="766" t="s">
        <v>2755</v>
      </c>
      <c r="K80" s="470" t="s">
        <v>1460</v>
      </c>
      <c r="L80" s="322" t="s">
        <v>1220</v>
      </c>
      <c r="M80" s="322" t="s">
        <v>2270</v>
      </c>
      <c r="N80" s="767" t="s">
        <v>3081</v>
      </c>
      <c r="O80" s="768" t="s">
        <v>3081</v>
      </c>
      <c r="P80" s="492" t="s">
        <v>3931</v>
      </c>
      <c r="Q80" s="783"/>
      <c r="R80" s="771"/>
      <c r="S80" s="498"/>
      <c r="W80" s="468">
        <v>1</v>
      </c>
    </row>
    <row r="81" spans="1:23" s="468" customFormat="1" ht="90">
      <c r="A81" s="761">
        <v>11</v>
      </c>
      <c r="B81" s="793">
        <v>210</v>
      </c>
      <c r="C81" s="794" t="s">
        <v>228</v>
      </c>
      <c r="D81" s="793"/>
      <c r="E81" s="793" t="s">
        <v>3214</v>
      </c>
      <c r="F81" s="1003" t="s">
        <v>3183</v>
      </c>
      <c r="G81" s="763" t="s">
        <v>3404</v>
      </c>
      <c r="H81" s="795">
        <v>1093.536</v>
      </c>
      <c r="I81" s="1004">
        <v>42051</v>
      </c>
      <c r="J81" s="1005" t="s">
        <v>2755</v>
      </c>
      <c r="K81" s="477" t="s">
        <v>3218</v>
      </c>
      <c r="L81" s="477" t="s">
        <v>1220</v>
      </c>
      <c r="M81" s="477" t="s">
        <v>2248</v>
      </c>
      <c r="N81" s="767" t="s">
        <v>3081</v>
      </c>
      <c r="O81" s="768" t="s">
        <v>3081</v>
      </c>
      <c r="P81" s="492" t="s">
        <v>3553</v>
      </c>
      <c r="Q81" s="783"/>
      <c r="R81" s="1006"/>
      <c r="S81" s="498"/>
      <c r="W81" s="468">
        <v>1</v>
      </c>
    </row>
    <row r="82" spans="1:23" s="468" customFormat="1" ht="67.5">
      <c r="A82" s="761">
        <v>12</v>
      </c>
      <c r="B82" s="762">
        <v>160</v>
      </c>
      <c r="C82" s="66" t="s">
        <v>633</v>
      </c>
      <c r="D82" s="762"/>
      <c r="E82" s="762" t="s">
        <v>3214</v>
      </c>
      <c r="F82" s="45" t="s">
        <v>3159</v>
      </c>
      <c r="G82" s="772" t="s">
        <v>3405</v>
      </c>
      <c r="H82" s="779">
        <v>841.5005</v>
      </c>
      <c r="I82" s="780">
        <v>39752</v>
      </c>
      <c r="J82" s="766" t="s">
        <v>2755</v>
      </c>
      <c r="K82" s="470" t="s">
        <v>1989</v>
      </c>
      <c r="L82" s="470" t="s">
        <v>1220</v>
      </c>
      <c r="M82" s="322" t="s">
        <v>886</v>
      </c>
      <c r="N82" s="767" t="s">
        <v>3081</v>
      </c>
      <c r="O82" s="768" t="s">
        <v>3081</v>
      </c>
      <c r="P82" s="492" t="s">
        <v>3557</v>
      </c>
      <c r="Q82" s="773"/>
      <c r="R82" s="771"/>
      <c r="S82" s="498"/>
      <c r="W82" s="468">
        <v>1</v>
      </c>
    </row>
    <row r="83" spans="1:23" s="468" customFormat="1" ht="102.75" customHeight="1">
      <c r="A83" s="761">
        <v>13</v>
      </c>
      <c r="B83" s="762">
        <v>161</v>
      </c>
      <c r="C83" s="66" t="s">
        <v>1305</v>
      </c>
      <c r="D83" s="762"/>
      <c r="E83" s="762" t="s">
        <v>3214</v>
      </c>
      <c r="F83" s="45" t="s">
        <v>3926</v>
      </c>
      <c r="G83" s="772" t="s">
        <v>3405</v>
      </c>
      <c r="H83" s="779">
        <v>758.1259</v>
      </c>
      <c r="I83" s="780">
        <v>39757</v>
      </c>
      <c r="J83" s="766" t="s">
        <v>2755</v>
      </c>
      <c r="K83" s="470" t="s">
        <v>2372</v>
      </c>
      <c r="L83" s="470" t="s">
        <v>1036</v>
      </c>
      <c r="M83" s="322" t="s">
        <v>2251</v>
      </c>
      <c r="N83" s="767" t="s">
        <v>3081</v>
      </c>
      <c r="O83" s="768" t="s">
        <v>3081</v>
      </c>
      <c r="P83" s="492" t="s">
        <v>3928</v>
      </c>
      <c r="Q83" s="783"/>
      <c r="R83" s="777"/>
      <c r="S83" s="498"/>
      <c r="W83" s="468">
        <v>1</v>
      </c>
    </row>
    <row r="84" spans="1:23" s="468" customFormat="1" ht="132">
      <c r="A84" s="761">
        <v>14</v>
      </c>
      <c r="B84" s="762">
        <v>83</v>
      </c>
      <c r="C84" s="66" t="s">
        <v>172</v>
      </c>
      <c r="D84" s="762"/>
      <c r="E84" s="762" t="s">
        <v>3214</v>
      </c>
      <c r="F84" s="45" t="s">
        <v>3153</v>
      </c>
      <c r="G84" s="763" t="s">
        <v>3418</v>
      </c>
      <c r="H84" s="764">
        <v>323.5254</v>
      </c>
      <c r="I84" s="765">
        <v>38541</v>
      </c>
      <c r="J84" s="766" t="s">
        <v>2755</v>
      </c>
      <c r="K84" s="470" t="s">
        <v>1683</v>
      </c>
      <c r="L84" s="40" t="s">
        <v>1220</v>
      </c>
      <c r="M84" s="470" t="s">
        <v>43</v>
      </c>
      <c r="N84" s="767" t="s">
        <v>3082</v>
      </c>
      <c r="O84" s="768" t="s">
        <v>3081</v>
      </c>
      <c r="P84" s="492" t="s">
        <v>3552</v>
      </c>
      <c r="Q84" s="770"/>
      <c r="R84" s="771"/>
      <c r="S84" s="498"/>
      <c r="W84" s="468">
        <v>1</v>
      </c>
    </row>
    <row r="85" spans="1:23" s="468" customFormat="1" ht="90.75" customHeight="1">
      <c r="A85" s="761">
        <v>15</v>
      </c>
      <c r="B85" s="824">
        <v>203</v>
      </c>
      <c r="C85" s="825" t="s">
        <v>780</v>
      </c>
      <c r="D85" s="824"/>
      <c r="E85" s="824" t="s">
        <v>3214</v>
      </c>
      <c r="F85" s="826" t="s">
        <v>3181</v>
      </c>
      <c r="G85" s="772" t="s">
        <v>3405</v>
      </c>
      <c r="H85" s="827">
        <v>674.4214</v>
      </c>
      <c r="I85" s="828">
        <v>41352</v>
      </c>
      <c r="J85" s="780" t="s">
        <v>2755</v>
      </c>
      <c r="K85" s="244" t="s">
        <v>480</v>
      </c>
      <c r="L85" s="829" t="s">
        <v>1220</v>
      </c>
      <c r="M85" s="829" t="s">
        <v>781</v>
      </c>
      <c r="N85" s="767" t="s">
        <v>3081</v>
      </c>
      <c r="O85" s="768" t="s">
        <v>3081</v>
      </c>
      <c r="P85" s="492" t="s">
        <v>3552</v>
      </c>
      <c r="Q85" s="783"/>
      <c r="R85" s="771"/>
      <c r="S85" s="498"/>
      <c r="W85" s="468">
        <v>1</v>
      </c>
    </row>
    <row r="86" spans="1:23" s="468" customFormat="1" ht="48">
      <c r="A86" s="761">
        <v>16</v>
      </c>
      <c r="B86" s="762">
        <v>95</v>
      </c>
      <c r="C86" s="66" t="s">
        <v>750</v>
      </c>
      <c r="D86" s="762"/>
      <c r="E86" s="762" t="s">
        <v>3214</v>
      </c>
      <c r="F86" s="45" t="s">
        <v>3154</v>
      </c>
      <c r="G86" s="772" t="s">
        <v>3405</v>
      </c>
      <c r="H86" s="764">
        <v>335.9049</v>
      </c>
      <c r="I86" s="765">
        <v>38874</v>
      </c>
      <c r="J86" s="766" t="s">
        <v>2755</v>
      </c>
      <c r="K86" s="470" t="s">
        <v>2432</v>
      </c>
      <c r="L86" s="40" t="s">
        <v>1220</v>
      </c>
      <c r="M86" s="470" t="s">
        <v>751</v>
      </c>
      <c r="N86" s="767" t="s">
        <v>3081</v>
      </c>
      <c r="O86" s="768" t="s">
        <v>3081</v>
      </c>
      <c r="P86" s="492" t="s">
        <v>3930</v>
      </c>
      <c r="R86" s="756"/>
      <c r="W86" s="468">
        <v>1</v>
      </c>
    </row>
    <row r="87" spans="1:23" s="468" customFormat="1" ht="101.25">
      <c r="A87" s="761">
        <v>17</v>
      </c>
      <c r="B87" s="762">
        <v>200</v>
      </c>
      <c r="C87" s="66" t="s">
        <v>2131</v>
      </c>
      <c r="D87" s="762"/>
      <c r="E87" s="762" t="s">
        <v>3214</v>
      </c>
      <c r="F87" s="45" t="s">
        <v>3178</v>
      </c>
      <c r="G87" s="772" t="s">
        <v>3405</v>
      </c>
      <c r="H87" s="779">
        <v>3771.2578</v>
      </c>
      <c r="I87" s="780">
        <v>40521</v>
      </c>
      <c r="J87" s="766" t="s">
        <v>2755</v>
      </c>
      <c r="K87" s="470" t="s">
        <v>3431</v>
      </c>
      <c r="L87" s="322" t="s">
        <v>1220</v>
      </c>
      <c r="M87" s="322" t="s">
        <v>577</v>
      </c>
      <c r="N87" s="767" t="s">
        <v>3081</v>
      </c>
      <c r="O87" s="768" t="s">
        <v>3081</v>
      </c>
      <c r="P87" s="492" t="s">
        <v>3934</v>
      </c>
      <c r="Q87" s="770"/>
      <c r="R87" s="771"/>
      <c r="S87" s="498"/>
      <c r="W87" s="468">
        <v>1</v>
      </c>
    </row>
    <row r="88" spans="1:23" s="468" customFormat="1" ht="84">
      <c r="A88" s="761">
        <v>18</v>
      </c>
      <c r="B88" s="762">
        <v>2</v>
      </c>
      <c r="C88" s="409" t="s">
        <v>415</v>
      </c>
      <c r="D88" s="762"/>
      <c r="E88" s="762" t="s">
        <v>3214</v>
      </c>
      <c r="F88" s="40" t="s">
        <v>3171</v>
      </c>
      <c r="G88" s="772" t="s">
        <v>3405</v>
      </c>
      <c r="H88" s="764">
        <v>19472.2593</v>
      </c>
      <c r="I88" s="765">
        <v>39555</v>
      </c>
      <c r="J88" s="766" t="s">
        <v>2755</v>
      </c>
      <c r="K88" s="473" t="s">
        <v>3434</v>
      </c>
      <c r="L88" s="40" t="s">
        <v>1036</v>
      </c>
      <c r="M88" s="40" t="s">
        <v>1064</v>
      </c>
      <c r="N88" s="767" t="s">
        <v>3081</v>
      </c>
      <c r="O88" s="768" t="s">
        <v>3081</v>
      </c>
      <c r="P88" s="492" t="s">
        <v>3558</v>
      </c>
      <c r="Q88" s="783"/>
      <c r="R88" s="771"/>
      <c r="S88" s="498"/>
      <c r="W88" s="468">
        <v>1</v>
      </c>
    </row>
    <row r="89" spans="1:23" s="468" customFormat="1" ht="84">
      <c r="A89" s="761">
        <v>19</v>
      </c>
      <c r="B89" s="762">
        <v>146</v>
      </c>
      <c r="C89" s="66" t="s">
        <v>1237</v>
      </c>
      <c r="D89" s="762"/>
      <c r="E89" s="762" t="s">
        <v>3214</v>
      </c>
      <c r="F89" s="45" t="s">
        <v>3177</v>
      </c>
      <c r="G89" s="772" t="s">
        <v>3405</v>
      </c>
      <c r="H89" s="779">
        <v>3736.5055</v>
      </c>
      <c r="I89" s="780">
        <v>39647</v>
      </c>
      <c r="J89" s="766" t="s">
        <v>2755</v>
      </c>
      <c r="K89" s="476" t="s">
        <v>324</v>
      </c>
      <c r="L89" s="322" t="s">
        <v>1036</v>
      </c>
      <c r="M89" s="322" t="s">
        <v>2566</v>
      </c>
      <c r="N89" s="767" t="s">
        <v>3081</v>
      </c>
      <c r="O89" s="768" t="s">
        <v>3081</v>
      </c>
      <c r="P89" s="492" t="s">
        <v>3556</v>
      </c>
      <c r="Q89" s="783"/>
      <c r="R89" s="771"/>
      <c r="S89" s="498"/>
      <c r="W89" s="468">
        <v>1</v>
      </c>
    </row>
    <row r="90" spans="1:23" s="468" customFormat="1" ht="101.25">
      <c r="A90" s="761">
        <v>20</v>
      </c>
      <c r="B90" s="762">
        <v>197</v>
      </c>
      <c r="C90" s="66" t="s">
        <v>940</v>
      </c>
      <c r="D90" s="762"/>
      <c r="E90" s="762" t="s">
        <v>3214</v>
      </c>
      <c r="F90" s="45" t="s">
        <v>3175</v>
      </c>
      <c r="G90" s="772" t="s">
        <v>3405</v>
      </c>
      <c r="H90" s="779">
        <v>1569.1134</v>
      </c>
      <c r="I90" s="780">
        <v>40479</v>
      </c>
      <c r="J90" s="766" t="s">
        <v>2755</v>
      </c>
      <c r="K90" s="470" t="s">
        <v>308</v>
      </c>
      <c r="L90" s="322" t="s">
        <v>1220</v>
      </c>
      <c r="M90" s="322" t="s">
        <v>2315</v>
      </c>
      <c r="N90" s="767" t="s">
        <v>3081</v>
      </c>
      <c r="O90" s="768" t="s">
        <v>3081</v>
      </c>
      <c r="P90" s="492" t="s">
        <v>3554</v>
      </c>
      <c r="Q90" s="783"/>
      <c r="R90" s="771"/>
      <c r="S90" s="498"/>
      <c r="W90" s="468">
        <v>1</v>
      </c>
    </row>
    <row r="91" spans="1:23" s="468" customFormat="1" ht="48">
      <c r="A91" s="761">
        <v>21</v>
      </c>
      <c r="B91" s="762">
        <v>170</v>
      </c>
      <c r="C91" s="66" t="s">
        <v>463</v>
      </c>
      <c r="D91" s="762"/>
      <c r="E91" s="762" t="s">
        <v>3214</v>
      </c>
      <c r="F91" s="45" t="s">
        <v>3163</v>
      </c>
      <c r="G91" s="772" t="s">
        <v>3405</v>
      </c>
      <c r="H91" s="779">
        <v>663.8499</v>
      </c>
      <c r="I91" s="780">
        <v>39993</v>
      </c>
      <c r="J91" s="766" t="s">
        <v>2755</v>
      </c>
      <c r="K91" s="470" t="s">
        <v>2613</v>
      </c>
      <c r="L91" s="322" t="s">
        <v>1220</v>
      </c>
      <c r="M91" s="322" t="s">
        <v>43</v>
      </c>
      <c r="N91" s="767" t="s">
        <v>3081</v>
      </c>
      <c r="O91" s="768" t="s">
        <v>3081</v>
      </c>
      <c r="P91" s="492" t="s">
        <v>3927</v>
      </c>
      <c r="Q91" s="783"/>
      <c r="R91" s="771"/>
      <c r="S91" s="498"/>
      <c r="W91" s="468">
        <v>1</v>
      </c>
    </row>
    <row r="92" spans="1:23" s="468" customFormat="1" ht="60">
      <c r="A92" s="761">
        <v>22</v>
      </c>
      <c r="B92" s="762">
        <v>164</v>
      </c>
      <c r="C92" s="66" t="s">
        <v>1858</v>
      </c>
      <c r="D92" s="762"/>
      <c r="E92" s="762" t="s">
        <v>3214</v>
      </c>
      <c r="F92" s="45" t="s">
        <v>3161</v>
      </c>
      <c r="G92" s="772" t="s">
        <v>3405</v>
      </c>
      <c r="H92" s="779">
        <v>1580.5615</v>
      </c>
      <c r="I92" s="780">
        <v>39797</v>
      </c>
      <c r="J92" s="766" t="s">
        <v>2755</v>
      </c>
      <c r="K92" s="470" t="s">
        <v>3438</v>
      </c>
      <c r="L92" s="470" t="s">
        <v>1220</v>
      </c>
      <c r="M92" s="322" t="s">
        <v>2138</v>
      </c>
      <c r="N92" s="767" t="s">
        <v>3081</v>
      </c>
      <c r="O92" s="768" t="s">
        <v>3081</v>
      </c>
      <c r="P92" s="492" t="s">
        <v>3929</v>
      </c>
      <c r="Q92" s="773"/>
      <c r="R92" s="771"/>
      <c r="S92" s="498"/>
      <c r="W92" s="468">
        <v>1</v>
      </c>
    </row>
    <row r="93" spans="1:23" s="468" customFormat="1" ht="101.25">
      <c r="A93" s="761">
        <v>23</v>
      </c>
      <c r="B93" s="762">
        <v>171</v>
      </c>
      <c r="C93" s="66" t="s">
        <v>1865</v>
      </c>
      <c r="D93" s="762"/>
      <c r="E93" s="762" t="s">
        <v>3214</v>
      </c>
      <c r="F93" s="45" t="s">
        <v>3165</v>
      </c>
      <c r="G93" s="772" t="s">
        <v>3405</v>
      </c>
      <c r="H93" s="779">
        <v>1113.0232</v>
      </c>
      <c r="I93" s="780">
        <v>40002</v>
      </c>
      <c r="J93" s="766" t="s">
        <v>2755</v>
      </c>
      <c r="K93" s="470" t="s">
        <v>3436</v>
      </c>
      <c r="L93" s="322" t="s">
        <v>79</v>
      </c>
      <c r="M93" s="322" t="s">
        <v>1125</v>
      </c>
      <c r="N93" s="767" t="s">
        <v>3081</v>
      </c>
      <c r="O93" s="768" t="s">
        <v>3081</v>
      </c>
      <c r="P93" s="492" t="s">
        <v>3935</v>
      </c>
      <c r="Q93" s="783"/>
      <c r="R93" s="771"/>
      <c r="S93" s="498"/>
      <c r="W93" s="468">
        <v>1</v>
      </c>
    </row>
    <row r="94" spans="1:23" s="468" customFormat="1" ht="87" customHeight="1">
      <c r="A94" s="761">
        <v>24</v>
      </c>
      <c r="B94" s="762">
        <v>179</v>
      </c>
      <c r="C94" s="66" t="s">
        <v>1115</v>
      </c>
      <c r="D94" s="762"/>
      <c r="E94" s="762" t="s">
        <v>3214</v>
      </c>
      <c r="F94" s="45" t="s">
        <v>3168</v>
      </c>
      <c r="G94" s="772" t="s">
        <v>3405</v>
      </c>
      <c r="H94" s="779">
        <v>556.9962</v>
      </c>
      <c r="I94" s="780">
        <v>40107</v>
      </c>
      <c r="J94" s="766" t="s">
        <v>2755</v>
      </c>
      <c r="K94" s="470" t="s">
        <v>78</v>
      </c>
      <c r="L94" s="322" t="s">
        <v>79</v>
      </c>
      <c r="M94" s="322" t="s">
        <v>2487</v>
      </c>
      <c r="N94" s="767" t="s">
        <v>3081</v>
      </c>
      <c r="O94" s="768" t="s">
        <v>3081</v>
      </c>
      <c r="P94" s="492" t="s">
        <v>3555</v>
      </c>
      <c r="Q94" s="782"/>
      <c r="R94" s="771"/>
      <c r="S94" s="498"/>
      <c r="W94" s="468">
        <v>1</v>
      </c>
    </row>
    <row r="95" spans="1:23" s="468" customFormat="1" ht="72">
      <c r="A95" s="761">
        <v>25</v>
      </c>
      <c r="B95" s="762">
        <v>167</v>
      </c>
      <c r="C95" s="66" t="s">
        <v>1656</v>
      </c>
      <c r="D95" s="762"/>
      <c r="E95" s="762" t="s">
        <v>3214</v>
      </c>
      <c r="F95" s="45" t="s">
        <v>3172</v>
      </c>
      <c r="G95" s="772" t="s">
        <v>3405</v>
      </c>
      <c r="H95" s="779">
        <v>1102.419</v>
      </c>
      <c r="I95" s="780">
        <v>39954</v>
      </c>
      <c r="J95" s="766" t="s">
        <v>2755</v>
      </c>
      <c r="K95" s="470" t="s">
        <v>1526</v>
      </c>
      <c r="L95" s="322" t="s">
        <v>1220</v>
      </c>
      <c r="M95" s="322" t="s">
        <v>2193</v>
      </c>
      <c r="N95" s="767" t="s">
        <v>3081</v>
      </c>
      <c r="O95" s="768" t="s">
        <v>3081</v>
      </c>
      <c r="P95" s="492" t="s">
        <v>3925</v>
      </c>
      <c r="Q95" s="783"/>
      <c r="R95" s="771"/>
      <c r="S95" s="498"/>
      <c r="W95" s="468">
        <v>1</v>
      </c>
    </row>
    <row r="96" spans="1:23" s="468" customFormat="1" ht="48.75" thickBot="1">
      <c r="A96" s="761">
        <v>26</v>
      </c>
      <c r="B96" s="762">
        <v>206</v>
      </c>
      <c r="C96" s="66" t="s">
        <v>1298</v>
      </c>
      <c r="D96" s="762"/>
      <c r="E96" s="762" t="s">
        <v>3214</v>
      </c>
      <c r="F96" s="45" t="s">
        <v>3182</v>
      </c>
      <c r="G96" s="763" t="s">
        <v>3420</v>
      </c>
      <c r="H96" s="779">
        <v>4217.5733</v>
      </c>
      <c r="I96" s="780">
        <v>41435</v>
      </c>
      <c r="J96" s="780" t="s">
        <v>2755</v>
      </c>
      <c r="K96" s="40" t="s">
        <v>3430</v>
      </c>
      <c r="L96" s="322" t="s">
        <v>1036</v>
      </c>
      <c r="M96" s="322" t="s">
        <v>869</v>
      </c>
      <c r="N96" s="767" t="s">
        <v>3081</v>
      </c>
      <c r="O96" s="768" t="s">
        <v>3081</v>
      </c>
      <c r="P96" s="492" t="s">
        <v>3576</v>
      </c>
      <c r="Q96" s="783"/>
      <c r="R96" s="771"/>
      <c r="S96" s="498"/>
      <c r="W96" s="468">
        <v>1</v>
      </c>
    </row>
    <row r="97" spans="1:18" s="498" customFormat="1" ht="14.25" thickBot="1" thickTop="1">
      <c r="A97" s="49"/>
      <c r="B97" s="147"/>
      <c r="C97" s="1065"/>
      <c r="D97" s="147"/>
      <c r="E97" s="147"/>
      <c r="F97" s="134"/>
      <c r="G97" s="25"/>
      <c r="H97" s="1066"/>
      <c r="I97" s="1066"/>
      <c r="J97" s="1066"/>
      <c r="K97" s="1066"/>
      <c r="L97" s="1066"/>
      <c r="M97" s="1066"/>
      <c r="N97" s="1066"/>
      <c r="O97" s="1066"/>
      <c r="P97" s="1067"/>
      <c r="Q97" s="783"/>
      <c r="R97" s="756"/>
    </row>
    <row r="98" spans="1:27" ht="19.5" customHeight="1" thickTop="1">
      <c r="A98" s="1060"/>
      <c r="B98" s="1061" t="s">
        <v>3217</v>
      </c>
      <c r="C98" s="754"/>
      <c r="D98" s="106"/>
      <c r="E98" s="106"/>
      <c r="F98" s="112"/>
      <c r="G98" s="498"/>
      <c r="H98" s="1062"/>
      <c r="I98" s="977"/>
      <c r="J98" s="973"/>
      <c r="K98" s="480"/>
      <c r="L98" s="974"/>
      <c r="M98" s="480"/>
      <c r="N98" s="1063"/>
      <c r="O98" s="755"/>
      <c r="P98" s="1064"/>
      <c r="Q98" s="1068">
        <f>SUM(Q15:Q96)</f>
        <v>0</v>
      </c>
      <c r="R98" s="95">
        <f aca="true" t="shared" si="0" ref="R98:W98">SUM(R15:R97)</f>
        <v>37</v>
      </c>
      <c r="S98" s="95">
        <f t="shared" si="0"/>
        <v>8</v>
      </c>
      <c r="T98" s="95">
        <f t="shared" si="0"/>
        <v>4</v>
      </c>
      <c r="U98" s="95">
        <f t="shared" si="0"/>
        <v>1</v>
      </c>
      <c r="V98" s="95">
        <f t="shared" si="0"/>
        <v>1</v>
      </c>
      <c r="W98" s="95">
        <f t="shared" si="0"/>
        <v>30</v>
      </c>
      <c r="X98" s="95">
        <f>SUM(R98:W98)</f>
        <v>81</v>
      </c>
      <c r="Y98" s="95"/>
      <c r="Z98" s="95"/>
      <c r="AA98" s="95"/>
    </row>
    <row r="99" spans="1:19" s="468" customFormat="1" ht="19.5" customHeight="1">
      <c r="A99" s="1180" t="s">
        <v>1474</v>
      </c>
      <c r="B99" s="1217" t="s">
        <v>2913</v>
      </c>
      <c r="C99" s="1226" t="s">
        <v>1668</v>
      </c>
      <c r="D99" s="1217" t="s">
        <v>2911</v>
      </c>
      <c r="E99" s="1217" t="s">
        <v>2914</v>
      </c>
      <c r="F99" s="1216" t="s">
        <v>3056</v>
      </c>
      <c r="G99" s="1217" t="s">
        <v>2912</v>
      </c>
      <c r="H99" s="1220" t="s">
        <v>3057</v>
      </c>
      <c r="I99" s="1216" t="s">
        <v>2915</v>
      </c>
      <c r="J99" s="1216" t="s">
        <v>2916</v>
      </c>
      <c r="K99" s="1210" t="s">
        <v>2918</v>
      </c>
      <c r="L99" s="1201" t="s">
        <v>2917</v>
      </c>
      <c r="M99" s="1204" t="s">
        <v>477</v>
      </c>
      <c r="N99" s="1223" t="s">
        <v>2919</v>
      </c>
      <c r="O99" s="1223" t="s">
        <v>2920</v>
      </c>
      <c r="P99" s="1204" t="s">
        <v>199</v>
      </c>
      <c r="Q99" s="483"/>
      <c r="R99" s="756"/>
      <c r="S99" s="498"/>
    </row>
    <row r="100" spans="1:18" s="759" customFormat="1" ht="16.5" customHeight="1">
      <c r="A100" s="1181"/>
      <c r="B100" s="1218"/>
      <c r="C100" s="1227"/>
      <c r="D100" s="1218"/>
      <c r="E100" s="1218"/>
      <c r="F100" s="1205"/>
      <c r="G100" s="1218"/>
      <c r="H100" s="1221"/>
      <c r="I100" s="1205"/>
      <c r="J100" s="1205"/>
      <c r="K100" s="1211"/>
      <c r="L100" s="1202"/>
      <c r="M100" s="1205"/>
      <c r="N100" s="1224"/>
      <c r="O100" s="1224"/>
      <c r="P100" s="1205"/>
      <c r="Q100" s="757"/>
      <c r="R100" s="758"/>
    </row>
    <row r="101" spans="1:18" s="759" customFormat="1" ht="16.5" customHeight="1">
      <c r="A101" s="1182"/>
      <c r="B101" s="1219"/>
      <c r="C101" s="1228"/>
      <c r="D101" s="1219"/>
      <c r="E101" s="1219"/>
      <c r="F101" s="1205"/>
      <c r="G101" s="1219"/>
      <c r="H101" s="1222"/>
      <c r="I101" s="1205"/>
      <c r="J101" s="1205"/>
      <c r="K101" s="1212"/>
      <c r="L101" s="1203"/>
      <c r="M101" s="1205"/>
      <c r="N101" s="1225"/>
      <c r="O101" s="1225"/>
      <c r="P101" s="1205"/>
      <c r="Q101" s="169"/>
      <c r="R101" s="758"/>
    </row>
    <row r="102" spans="1:18" s="759" customFormat="1" ht="33" customHeight="1">
      <c r="A102"/>
      <c r="B102" s="6"/>
      <c r="C102" s="698"/>
      <c r="D102" s="6"/>
      <c r="E102" s="6"/>
      <c r="F102"/>
      <c r="G102"/>
      <c r="H102"/>
      <c r="I102"/>
      <c r="J102"/>
      <c r="K102"/>
      <c r="L102" s="468"/>
      <c r="M102" s="468"/>
      <c r="N102" s="534"/>
      <c r="O102" s="445"/>
      <c r="P102" s="445"/>
      <c r="Q102" s="169"/>
      <c r="R102" s="758"/>
    </row>
    <row r="103" spans="1:19" s="468" customFormat="1" ht="90">
      <c r="A103" s="761">
        <v>1</v>
      </c>
      <c r="B103" s="762">
        <v>73</v>
      </c>
      <c r="C103" s="66" t="s">
        <v>1747</v>
      </c>
      <c r="D103" s="762"/>
      <c r="E103" s="762" t="s">
        <v>3214</v>
      </c>
      <c r="F103" s="45" t="s">
        <v>3155</v>
      </c>
      <c r="G103" s="772" t="s">
        <v>3405</v>
      </c>
      <c r="H103" s="764">
        <v>5577.7701</v>
      </c>
      <c r="I103" s="765">
        <v>37504</v>
      </c>
      <c r="J103" s="766" t="s">
        <v>2755</v>
      </c>
      <c r="K103" s="470" t="s">
        <v>3441</v>
      </c>
      <c r="L103" s="40" t="s">
        <v>79</v>
      </c>
      <c r="M103" s="470" t="s">
        <v>1456</v>
      </c>
      <c r="N103" s="774" t="s">
        <v>3081</v>
      </c>
      <c r="O103" s="768" t="s">
        <v>3081</v>
      </c>
      <c r="P103" s="775" t="s">
        <v>1847</v>
      </c>
      <c r="Q103" s="773"/>
      <c r="R103" s="771"/>
      <c r="S103" s="498"/>
    </row>
    <row r="104" spans="1:19" s="468" customFormat="1" ht="56.25" customHeight="1">
      <c r="A104" s="761">
        <v>2</v>
      </c>
      <c r="B104" s="762">
        <v>94</v>
      </c>
      <c r="C104" s="66" t="s">
        <v>2215</v>
      </c>
      <c r="D104" s="762"/>
      <c r="E104" s="762" t="s">
        <v>3214</v>
      </c>
      <c r="F104" s="45" t="s">
        <v>3156</v>
      </c>
      <c r="G104" s="772" t="s">
        <v>3405</v>
      </c>
      <c r="H104" s="764">
        <v>796.1779</v>
      </c>
      <c r="I104" s="765">
        <v>38861</v>
      </c>
      <c r="J104" s="766" t="s">
        <v>2755</v>
      </c>
      <c r="K104" s="470" t="s">
        <v>3440</v>
      </c>
      <c r="L104" s="40" t="s">
        <v>79</v>
      </c>
      <c r="M104" s="470" t="s">
        <v>2216</v>
      </c>
      <c r="N104" s="774" t="s">
        <v>3081</v>
      </c>
      <c r="O104" s="768" t="s">
        <v>3081</v>
      </c>
      <c r="P104" s="775" t="s">
        <v>2704</v>
      </c>
      <c r="Q104" s="776"/>
      <c r="R104" s="777"/>
      <c r="S104" s="498"/>
    </row>
    <row r="105" spans="1:19" s="468" customFormat="1" ht="90" customHeight="1">
      <c r="A105" s="761">
        <v>3</v>
      </c>
      <c r="B105" s="762">
        <v>90</v>
      </c>
      <c r="C105" s="66" t="s">
        <v>617</v>
      </c>
      <c r="D105" s="762"/>
      <c r="E105" s="762" t="s">
        <v>3214</v>
      </c>
      <c r="F105" s="45" t="s">
        <v>3157</v>
      </c>
      <c r="G105" s="772" t="s">
        <v>3405</v>
      </c>
      <c r="H105" s="764">
        <v>80.7817</v>
      </c>
      <c r="I105" s="765">
        <v>38728</v>
      </c>
      <c r="J105" s="766" t="s">
        <v>2755</v>
      </c>
      <c r="K105" s="470" t="s">
        <v>1684</v>
      </c>
      <c r="L105" s="40" t="s">
        <v>1252</v>
      </c>
      <c r="M105" s="470" t="s">
        <v>1125</v>
      </c>
      <c r="N105" s="767" t="s">
        <v>3081</v>
      </c>
      <c r="O105" s="768" t="s">
        <v>3081</v>
      </c>
      <c r="P105" s="769"/>
      <c r="Q105" s="776"/>
      <c r="R105" s="771"/>
      <c r="S105" s="498"/>
    </row>
    <row r="106" spans="1:19" s="468" customFormat="1" ht="93" customHeight="1">
      <c r="A106" s="761">
        <v>4</v>
      </c>
      <c r="B106" s="762">
        <v>79</v>
      </c>
      <c r="C106" s="66" t="s">
        <v>1113</v>
      </c>
      <c r="D106" s="762"/>
      <c r="E106" s="762" t="s">
        <v>3214</v>
      </c>
      <c r="F106" s="45" t="s">
        <v>3158</v>
      </c>
      <c r="G106" s="772" t="s">
        <v>3405</v>
      </c>
      <c r="H106" s="764">
        <f>2020.449+1094.4947</f>
        <v>3114.9437</v>
      </c>
      <c r="I106" s="765">
        <v>37958</v>
      </c>
      <c r="J106" s="766" t="s">
        <v>2755</v>
      </c>
      <c r="K106" s="470" t="s">
        <v>3439</v>
      </c>
      <c r="L106" s="40" t="s">
        <v>79</v>
      </c>
      <c r="M106" s="470" t="s">
        <v>1876</v>
      </c>
      <c r="N106" s="767" t="s">
        <v>3081</v>
      </c>
      <c r="O106" s="768" t="s">
        <v>3081</v>
      </c>
      <c r="P106" s="492"/>
      <c r="Q106" s="778"/>
      <c r="R106" s="771"/>
      <c r="S106" s="498"/>
    </row>
    <row r="107" spans="1:19" s="468" customFormat="1" ht="72">
      <c r="A107" s="761">
        <v>5</v>
      </c>
      <c r="B107" s="762">
        <v>184</v>
      </c>
      <c r="C107" s="66" t="s">
        <v>759</v>
      </c>
      <c r="D107" s="762"/>
      <c r="E107" s="762" t="s">
        <v>3214</v>
      </c>
      <c r="F107" s="45" t="s">
        <v>3160</v>
      </c>
      <c r="G107" s="772" t="s">
        <v>3405</v>
      </c>
      <c r="H107" s="779">
        <v>3368.9325</v>
      </c>
      <c r="I107" s="780">
        <v>40162</v>
      </c>
      <c r="J107" s="766" t="s">
        <v>2755</v>
      </c>
      <c r="K107" s="470" t="s">
        <v>335</v>
      </c>
      <c r="L107" s="322" t="s">
        <v>1036</v>
      </c>
      <c r="M107" s="322" t="s">
        <v>711</v>
      </c>
      <c r="N107" s="767" t="s">
        <v>3081</v>
      </c>
      <c r="O107" s="768" t="s">
        <v>3081</v>
      </c>
      <c r="P107" s="492"/>
      <c r="Q107" s="773"/>
      <c r="R107" s="771"/>
      <c r="S107" s="498"/>
    </row>
    <row r="108" spans="1:19" s="468" customFormat="1" ht="72">
      <c r="A108" s="761">
        <v>6</v>
      </c>
      <c r="B108" s="762">
        <v>188</v>
      </c>
      <c r="C108" s="66" t="s">
        <v>2271</v>
      </c>
      <c r="D108" s="762"/>
      <c r="E108" s="762" t="s">
        <v>3214</v>
      </c>
      <c r="F108" s="45" t="s">
        <v>3417</v>
      </c>
      <c r="G108" s="772" t="s">
        <v>3405</v>
      </c>
      <c r="H108" s="779">
        <v>2776.989</v>
      </c>
      <c r="I108" s="780">
        <v>40227</v>
      </c>
      <c r="J108" s="766" t="s">
        <v>2755</v>
      </c>
      <c r="K108" s="470" t="s">
        <v>1471</v>
      </c>
      <c r="L108" s="322" t="s">
        <v>1036</v>
      </c>
      <c r="M108" s="322" t="s">
        <v>1125</v>
      </c>
      <c r="N108" s="767" t="s">
        <v>3081</v>
      </c>
      <c r="O108" s="768" t="s">
        <v>3081</v>
      </c>
      <c r="P108" s="492"/>
      <c r="Q108" s="773"/>
      <c r="R108" s="771"/>
      <c r="S108" s="498"/>
    </row>
    <row r="109" spans="1:19" s="468" customFormat="1" ht="36">
      <c r="A109" s="761">
        <v>7</v>
      </c>
      <c r="B109" s="762">
        <v>189</v>
      </c>
      <c r="C109" s="66" t="s">
        <v>550</v>
      </c>
      <c r="D109" s="762"/>
      <c r="E109" s="762" t="s">
        <v>3214</v>
      </c>
      <c r="F109" s="45" t="s">
        <v>3162</v>
      </c>
      <c r="G109" s="772" t="s">
        <v>3405</v>
      </c>
      <c r="H109" s="779">
        <v>841.0769</v>
      </c>
      <c r="I109" s="780">
        <v>40273</v>
      </c>
      <c r="J109" s="766" t="s">
        <v>2755</v>
      </c>
      <c r="K109" s="470" t="s">
        <v>1786</v>
      </c>
      <c r="L109" s="322" t="s">
        <v>1220</v>
      </c>
      <c r="M109" s="322" t="s">
        <v>1125</v>
      </c>
      <c r="N109" s="767" t="s">
        <v>3081</v>
      </c>
      <c r="O109" s="768" t="s">
        <v>3081</v>
      </c>
      <c r="P109" s="492" t="s">
        <v>2847</v>
      </c>
      <c r="Q109" s="773"/>
      <c r="R109" s="771"/>
      <c r="S109" s="498"/>
    </row>
    <row r="110" spans="1:19" s="468" customFormat="1" ht="48" customHeight="1">
      <c r="A110" s="761">
        <v>8</v>
      </c>
      <c r="B110" s="762">
        <v>169</v>
      </c>
      <c r="C110" s="66" t="s">
        <v>1957</v>
      </c>
      <c r="D110" s="762"/>
      <c r="E110" s="762" t="s">
        <v>3214</v>
      </c>
      <c r="F110" s="45" t="s">
        <v>3419</v>
      </c>
      <c r="G110" s="772" t="s">
        <v>3405</v>
      </c>
      <c r="H110" s="779">
        <v>420.6327</v>
      </c>
      <c r="I110" s="780">
        <v>39993</v>
      </c>
      <c r="J110" s="766" t="s">
        <v>2755</v>
      </c>
      <c r="K110" s="470" t="s">
        <v>46</v>
      </c>
      <c r="L110" s="322" t="s">
        <v>1220</v>
      </c>
      <c r="M110" s="322" t="s">
        <v>1125</v>
      </c>
      <c r="N110" s="767" t="s">
        <v>3081</v>
      </c>
      <c r="O110" s="768" t="s">
        <v>3081</v>
      </c>
      <c r="P110" s="492" t="s">
        <v>271</v>
      </c>
      <c r="Q110" s="783"/>
      <c r="R110" s="771"/>
      <c r="S110" s="498"/>
    </row>
    <row r="111" spans="1:19" s="468" customFormat="1" ht="64.5" customHeight="1">
      <c r="A111" s="761">
        <v>9</v>
      </c>
      <c r="B111" s="762">
        <v>174</v>
      </c>
      <c r="C111" s="66" t="s">
        <v>1059</v>
      </c>
      <c r="D111" s="762"/>
      <c r="E111" s="762" t="s">
        <v>3214</v>
      </c>
      <c r="F111" s="45" t="s">
        <v>3164</v>
      </c>
      <c r="G111" s="772" t="s">
        <v>3405</v>
      </c>
      <c r="H111" s="779">
        <v>241.2052</v>
      </c>
      <c r="I111" s="780">
        <v>40045</v>
      </c>
      <c r="J111" s="766" t="s">
        <v>2755</v>
      </c>
      <c r="K111" s="470" t="s">
        <v>3437</v>
      </c>
      <c r="L111" s="322" t="s">
        <v>79</v>
      </c>
      <c r="M111" s="322" t="s">
        <v>1544</v>
      </c>
      <c r="N111" s="767" t="s">
        <v>3081</v>
      </c>
      <c r="O111" s="768" t="s">
        <v>3081</v>
      </c>
      <c r="P111" s="492"/>
      <c r="Q111" s="783"/>
      <c r="R111" s="771"/>
      <c r="S111" s="498"/>
    </row>
    <row r="112" spans="1:19" s="468" customFormat="1" ht="84">
      <c r="A112" s="761">
        <v>10</v>
      </c>
      <c r="B112" s="762" t="s">
        <v>3211</v>
      </c>
      <c r="C112" s="66" t="s">
        <v>2062</v>
      </c>
      <c r="D112" s="762"/>
      <c r="E112" s="762" t="s">
        <v>3214</v>
      </c>
      <c r="F112" s="45" t="s">
        <v>3166</v>
      </c>
      <c r="G112" s="763" t="s">
        <v>3404</v>
      </c>
      <c r="H112" s="764">
        <v>1096.4844</v>
      </c>
      <c r="I112" s="765">
        <v>39406</v>
      </c>
      <c r="J112" s="766" t="s">
        <v>2755</v>
      </c>
      <c r="K112" s="470" t="s">
        <v>323</v>
      </c>
      <c r="L112" s="40" t="s">
        <v>1036</v>
      </c>
      <c r="M112" s="470" t="s">
        <v>98</v>
      </c>
      <c r="N112" s="767" t="s">
        <v>3081</v>
      </c>
      <c r="O112" s="768" t="s">
        <v>3081</v>
      </c>
      <c r="P112" s="492" t="s">
        <v>2307</v>
      </c>
      <c r="Q112" s="783"/>
      <c r="R112" s="771"/>
      <c r="S112" s="498"/>
    </row>
    <row r="113" spans="1:19" s="468" customFormat="1" ht="36">
      <c r="A113" s="761">
        <v>11</v>
      </c>
      <c r="B113" s="762">
        <v>60</v>
      </c>
      <c r="C113" s="66" t="s">
        <v>346</v>
      </c>
      <c r="D113" s="762"/>
      <c r="E113" s="762" t="s">
        <v>3214</v>
      </c>
      <c r="F113" s="40" t="s">
        <v>3170</v>
      </c>
      <c r="G113" s="772" t="s">
        <v>3405</v>
      </c>
      <c r="H113" s="764">
        <v>1431.3374</v>
      </c>
      <c r="I113" s="765">
        <v>35972</v>
      </c>
      <c r="J113" s="766" t="s">
        <v>2755</v>
      </c>
      <c r="K113" s="470" t="s">
        <v>3435</v>
      </c>
      <c r="L113" s="40" t="s">
        <v>79</v>
      </c>
      <c r="M113" s="470" t="s">
        <v>895</v>
      </c>
      <c r="N113" s="767" t="s">
        <v>3081</v>
      </c>
      <c r="O113" s="768" t="s">
        <v>3081</v>
      </c>
      <c r="P113" s="492"/>
      <c r="Q113" s="783"/>
      <c r="R113" s="771"/>
      <c r="S113" s="498"/>
    </row>
    <row r="114" spans="1:19" s="468" customFormat="1" ht="90" customHeight="1">
      <c r="A114" s="761">
        <v>12</v>
      </c>
      <c r="B114" s="784">
        <v>131</v>
      </c>
      <c r="C114" s="785" t="s">
        <v>268</v>
      </c>
      <c r="D114" s="784"/>
      <c r="E114" s="784" t="s">
        <v>3214</v>
      </c>
      <c r="F114" s="760" t="s">
        <v>3173</v>
      </c>
      <c r="G114" s="786" t="s">
        <v>3405</v>
      </c>
      <c r="H114" s="787">
        <v>1661.0665</v>
      </c>
      <c r="I114" s="788">
        <v>39511</v>
      </c>
      <c r="J114" s="789" t="s">
        <v>2755</v>
      </c>
      <c r="K114" s="474" t="s">
        <v>3433</v>
      </c>
      <c r="L114" s="362" t="s">
        <v>1220</v>
      </c>
      <c r="M114" s="474" t="s">
        <v>1509</v>
      </c>
      <c r="N114" s="790" t="s">
        <v>3081</v>
      </c>
      <c r="O114" s="791" t="s">
        <v>3081</v>
      </c>
      <c r="P114" s="792" t="s">
        <v>2846</v>
      </c>
      <c r="Q114" s="783"/>
      <c r="R114" s="771"/>
      <c r="S114" s="498"/>
    </row>
    <row r="115" spans="1:19" s="468" customFormat="1" ht="96">
      <c r="A115" s="761">
        <v>13</v>
      </c>
      <c r="B115" s="793">
        <v>196</v>
      </c>
      <c r="C115" s="794" t="s">
        <v>801</v>
      </c>
      <c r="D115" s="793"/>
      <c r="E115" s="793" t="s">
        <v>3214</v>
      </c>
      <c r="F115" s="45" t="s">
        <v>3174</v>
      </c>
      <c r="G115" s="763" t="s">
        <v>3404</v>
      </c>
      <c r="H115" s="795">
        <v>3822.4324</v>
      </c>
      <c r="I115" s="796">
        <v>40410</v>
      </c>
      <c r="J115" s="797" t="s">
        <v>2755</v>
      </c>
      <c r="K115" s="475" t="s">
        <v>879</v>
      </c>
      <c r="L115" s="477" t="s">
        <v>1220</v>
      </c>
      <c r="M115" s="477" t="s">
        <v>2039</v>
      </c>
      <c r="N115" s="798" t="s">
        <v>3081</v>
      </c>
      <c r="O115" s="768" t="s">
        <v>3081</v>
      </c>
      <c r="P115" s="799"/>
      <c r="Q115" s="783"/>
      <c r="R115" s="771"/>
      <c r="S115" s="498"/>
    </row>
    <row r="116" spans="1:19" s="468" customFormat="1" ht="60">
      <c r="A116" s="761">
        <v>14</v>
      </c>
      <c r="B116" s="762">
        <v>81</v>
      </c>
      <c r="C116" s="66" t="s">
        <v>186</v>
      </c>
      <c r="D116" s="762"/>
      <c r="E116" s="762" t="s">
        <v>3214</v>
      </c>
      <c r="F116" s="45" t="s">
        <v>3176</v>
      </c>
      <c r="G116" s="772" t="s">
        <v>3405</v>
      </c>
      <c r="H116" s="764">
        <v>1641.2695</v>
      </c>
      <c r="I116" s="765">
        <v>38022</v>
      </c>
      <c r="J116" s="766" t="s">
        <v>2755</v>
      </c>
      <c r="K116" s="470" t="s">
        <v>3432</v>
      </c>
      <c r="L116" s="40" t="s">
        <v>1036</v>
      </c>
      <c r="M116" s="470" t="s">
        <v>1008</v>
      </c>
      <c r="N116" s="767" t="s">
        <v>3081</v>
      </c>
      <c r="O116" s="768" t="s">
        <v>3081</v>
      </c>
      <c r="P116" s="769" t="s">
        <v>2314</v>
      </c>
      <c r="Q116" s="783"/>
      <c r="R116" s="771"/>
      <c r="S116" s="498"/>
    </row>
    <row r="117" spans="1:19" s="468" customFormat="1" ht="66" customHeight="1">
      <c r="A117" s="761">
        <v>15</v>
      </c>
      <c r="B117" s="762">
        <v>113</v>
      </c>
      <c r="C117" s="66" t="s">
        <v>1529</v>
      </c>
      <c r="D117" s="762"/>
      <c r="E117" s="762" t="s">
        <v>3214</v>
      </c>
      <c r="F117" s="45" t="s">
        <v>3179</v>
      </c>
      <c r="G117" s="772" t="s">
        <v>3405</v>
      </c>
      <c r="H117" s="764">
        <v>1678.4567</v>
      </c>
      <c r="I117" s="765">
        <v>39338</v>
      </c>
      <c r="J117" s="766" t="s">
        <v>2755</v>
      </c>
      <c r="K117" s="470" t="s">
        <v>768</v>
      </c>
      <c r="L117" s="40" t="s">
        <v>1220</v>
      </c>
      <c r="M117" s="470" t="s">
        <v>886</v>
      </c>
      <c r="N117" s="767" t="s">
        <v>3081</v>
      </c>
      <c r="O117" s="768" t="s">
        <v>3081</v>
      </c>
      <c r="P117" s="769" t="s">
        <v>2312</v>
      </c>
      <c r="Q117" s="770"/>
      <c r="R117" s="771"/>
      <c r="S117" s="498"/>
    </row>
    <row r="118" spans="1:19" s="468" customFormat="1" ht="66" customHeight="1">
      <c r="A118" s="761">
        <v>16</v>
      </c>
      <c r="B118" s="762">
        <v>185</v>
      </c>
      <c r="C118" s="66" t="s">
        <v>397</v>
      </c>
      <c r="D118" s="762"/>
      <c r="E118" s="762" t="s">
        <v>3214</v>
      </c>
      <c r="F118" s="45" t="s">
        <v>3180</v>
      </c>
      <c r="G118" s="772" t="s">
        <v>3405</v>
      </c>
      <c r="H118" s="779">
        <v>1216.3292</v>
      </c>
      <c r="I118" s="780">
        <v>40175</v>
      </c>
      <c r="J118" s="766" t="s">
        <v>2755</v>
      </c>
      <c r="K118" s="470" t="s">
        <v>46</v>
      </c>
      <c r="L118" s="322" t="s">
        <v>1220</v>
      </c>
      <c r="M118" s="322" t="s">
        <v>1987</v>
      </c>
      <c r="N118" s="767" t="s">
        <v>3081</v>
      </c>
      <c r="O118" s="768" t="s">
        <v>3081</v>
      </c>
      <c r="P118" s="492" t="s">
        <v>271</v>
      </c>
      <c r="Q118" s="770"/>
      <c r="R118" s="771"/>
      <c r="S118" s="498"/>
    </row>
    <row r="119" spans="1:23" s="468" customFormat="1" ht="84">
      <c r="A119" s="761">
        <v>17</v>
      </c>
      <c r="B119" s="762">
        <v>178</v>
      </c>
      <c r="C119" s="66" t="s">
        <v>1096</v>
      </c>
      <c r="D119" s="762"/>
      <c r="E119" s="762" t="s">
        <v>3214</v>
      </c>
      <c r="F119" s="45" t="s">
        <v>3149</v>
      </c>
      <c r="G119" s="772" t="s">
        <v>3405</v>
      </c>
      <c r="H119" s="779">
        <v>2772.33</v>
      </c>
      <c r="I119" s="780">
        <v>40099</v>
      </c>
      <c r="J119" s="766" t="s">
        <v>2755</v>
      </c>
      <c r="K119" s="470" t="s">
        <v>3443</v>
      </c>
      <c r="L119" s="322" t="s">
        <v>1220</v>
      </c>
      <c r="M119" s="322" t="s">
        <v>577</v>
      </c>
      <c r="N119" s="767" t="s">
        <v>3081</v>
      </c>
      <c r="O119" s="768" t="s">
        <v>3081</v>
      </c>
      <c r="P119" s="769" t="s">
        <v>3891</v>
      </c>
      <c r="Q119" s="770"/>
      <c r="R119" s="771"/>
      <c r="S119" s="498"/>
      <c r="W119" s="468">
        <v>1</v>
      </c>
    </row>
    <row r="120" spans="1:23" s="468" customFormat="1" ht="12.75">
      <c r="A120" s="94"/>
      <c r="B120" s="408"/>
      <c r="C120" s="55"/>
      <c r="D120" s="408"/>
      <c r="E120" s="408"/>
      <c r="F120" s="11"/>
      <c r="G120" s="94"/>
      <c r="H120" s="34"/>
      <c r="I120" s="285"/>
      <c r="J120" s="81"/>
      <c r="K120" s="322"/>
      <c r="L120" s="24"/>
      <c r="M120" s="24"/>
      <c r="N120" s="536" t="s">
        <v>2755</v>
      </c>
      <c r="O120" s="661"/>
      <c r="P120" s="395"/>
      <c r="Q120" s="783"/>
      <c r="R120" s="771"/>
      <c r="S120" s="498"/>
      <c r="W120" s="468">
        <v>1</v>
      </c>
    </row>
    <row r="121" spans="1:19" ht="13.5" thickBot="1">
      <c r="A121" s="336"/>
      <c r="B121" s="562"/>
      <c r="C121" s="714"/>
      <c r="D121" s="562"/>
      <c r="E121" s="562"/>
      <c r="F121" s="337" t="s">
        <v>331</v>
      </c>
      <c r="G121" s="315"/>
      <c r="H121" s="340">
        <f>SUM(H15:H119)</f>
        <v>216753.2546799999</v>
      </c>
      <c r="I121" s="338"/>
      <c r="J121" s="339"/>
      <c r="K121" s="478"/>
      <c r="L121" s="314"/>
      <c r="M121" s="341"/>
      <c r="N121" s="537"/>
      <c r="O121" s="662"/>
      <c r="P121" s="555"/>
      <c r="Q121" s="503"/>
      <c r="S121" s="2"/>
    </row>
    <row r="122" spans="1:19" ht="13.5" thickTop="1">
      <c r="A122" s="379"/>
      <c r="B122" s="563"/>
      <c r="C122" s="715"/>
      <c r="D122" s="563"/>
      <c r="E122" s="563"/>
      <c r="F122" s="380"/>
      <c r="G122" s="388"/>
      <c r="H122" s="383"/>
      <c r="I122" s="381"/>
      <c r="J122" s="382"/>
      <c r="K122" s="479"/>
      <c r="L122" s="384"/>
      <c r="M122" s="385"/>
      <c r="N122" s="613"/>
      <c r="O122" s="663"/>
      <c r="P122" s="556"/>
      <c r="Q122" s="508"/>
      <c r="S122" s="2"/>
    </row>
    <row r="123" spans="1:19" ht="15">
      <c r="A123" s="4" t="s">
        <v>3250</v>
      </c>
      <c r="B123" s="401"/>
      <c r="D123" s="401"/>
      <c r="E123" s="401"/>
      <c r="F123" s="60"/>
      <c r="G123" s="2"/>
      <c r="H123" s="87"/>
      <c r="I123" s="8"/>
      <c r="J123" s="67"/>
      <c r="K123" s="480"/>
      <c r="L123" s="89"/>
      <c r="M123" s="88"/>
      <c r="N123" s="540"/>
      <c r="O123" s="375"/>
      <c r="P123" s="519"/>
      <c r="Q123" s="508"/>
      <c r="S123" s="2"/>
    </row>
    <row r="124" spans="1:19" ht="19.5" customHeight="1">
      <c r="A124" s="355"/>
      <c r="B124" s="616" t="s">
        <v>3219</v>
      </c>
      <c r="D124" s="401"/>
      <c r="E124" s="401"/>
      <c r="F124" s="60"/>
      <c r="G124" s="2"/>
      <c r="H124" s="87"/>
      <c r="I124" s="8"/>
      <c r="J124" s="67"/>
      <c r="K124" s="480"/>
      <c r="L124" s="89"/>
      <c r="M124" s="88"/>
      <c r="N124" s="614"/>
      <c r="O124" s="664"/>
      <c r="P124" s="519"/>
      <c r="Q124" s="79"/>
      <c r="S124" s="2"/>
    </row>
    <row r="125" spans="1:19" ht="19.5" customHeight="1">
      <c r="A125" s="1161" t="s">
        <v>1474</v>
      </c>
      <c r="B125" s="1164" t="s">
        <v>2913</v>
      </c>
      <c r="C125" s="1167" t="s">
        <v>1668</v>
      </c>
      <c r="D125" s="1164" t="s">
        <v>2911</v>
      </c>
      <c r="E125" s="1164" t="s">
        <v>2914</v>
      </c>
      <c r="F125" s="1170" t="s">
        <v>3056</v>
      </c>
      <c r="G125" s="1164" t="s">
        <v>2912</v>
      </c>
      <c r="H125" s="1172" t="s">
        <v>3057</v>
      </c>
      <c r="I125" s="1170" t="s">
        <v>2915</v>
      </c>
      <c r="J125" s="1170" t="s">
        <v>2916</v>
      </c>
      <c r="K125" s="1188" t="s">
        <v>2918</v>
      </c>
      <c r="L125" s="1201" t="s">
        <v>2917</v>
      </c>
      <c r="M125" s="1204" t="s">
        <v>477</v>
      </c>
      <c r="N125" s="1175" t="s">
        <v>2919</v>
      </c>
      <c r="O125" s="1175" t="s">
        <v>2920</v>
      </c>
      <c r="P125" s="1189" t="s">
        <v>199</v>
      </c>
      <c r="Q125" s="79"/>
      <c r="S125" s="2"/>
    </row>
    <row r="126" spans="1:18" s="428" customFormat="1" ht="16.5" customHeight="1">
      <c r="A126" s="1162"/>
      <c r="B126" s="1165"/>
      <c r="C126" s="1206"/>
      <c r="D126" s="1165"/>
      <c r="E126" s="1165"/>
      <c r="F126" s="1171"/>
      <c r="G126" s="1165"/>
      <c r="H126" s="1193"/>
      <c r="I126" s="1171"/>
      <c r="J126" s="1171"/>
      <c r="K126" s="1173"/>
      <c r="L126" s="1202"/>
      <c r="M126" s="1205"/>
      <c r="N126" s="1176"/>
      <c r="O126" s="1176"/>
      <c r="P126" s="1171"/>
      <c r="Q126" s="434"/>
      <c r="R126" s="626"/>
    </row>
    <row r="127" spans="1:18" s="428" customFormat="1" ht="16.5" customHeight="1">
      <c r="A127" s="1163"/>
      <c r="B127" s="1166"/>
      <c r="C127" s="1207"/>
      <c r="D127" s="1166"/>
      <c r="E127" s="1166"/>
      <c r="F127" s="1171"/>
      <c r="G127" s="1166"/>
      <c r="H127" s="1194"/>
      <c r="I127" s="1171"/>
      <c r="J127" s="1171"/>
      <c r="K127" s="1174"/>
      <c r="L127" s="1203"/>
      <c r="M127" s="1205"/>
      <c r="N127" s="1177"/>
      <c r="O127" s="1177"/>
      <c r="P127" s="1171"/>
      <c r="Q127" s="218"/>
      <c r="R127" s="626"/>
    </row>
    <row r="128" spans="1:18" s="428" customFormat="1" ht="24" customHeight="1">
      <c r="A128" s="334">
        <v>0</v>
      </c>
      <c r="B128" s="401"/>
      <c r="C128" s="712"/>
      <c r="D128" s="401"/>
      <c r="E128" s="401"/>
      <c r="F128" s="60"/>
      <c r="G128" s="2"/>
      <c r="H128" s="87"/>
      <c r="I128" s="8"/>
      <c r="J128" s="67"/>
      <c r="K128" s="480"/>
      <c r="L128" s="89"/>
      <c r="M128" s="88"/>
      <c r="N128" s="615"/>
      <c r="O128" s="665"/>
      <c r="P128" s="519"/>
      <c r="Q128" s="218"/>
      <c r="R128" s="626"/>
    </row>
    <row r="129" spans="1:19" ht="19.5" customHeight="1">
      <c r="A129" s="355"/>
      <c r="B129" s="4" t="s">
        <v>3220</v>
      </c>
      <c r="D129" s="401"/>
      <c r="E129" s="401"/>
      <c r="F129" s="60"/>
      <c r="G129" s="2"/>
      <c r="H129" s="87"/>
      <c r="I129" s="8"/>
      <c r="J129" s="67"/>
      <c r="K129" s="480"/>
      <c r="L129" s="89"/>
      <c r="M129" s="88"/>
      <c r="N129" s="614"/>
      <c r="O129" s="664"/>
      <c r="P129" s="519"/>
      <c r="Q129" s="79"/>
      <c r="S129" s="2"/>
    </row>
    <row r="130" spans="1:19" ht="19.5" customHeight="1">
      <c r="A130" s="1161" t="s">
        <v>1474</v>
      </c>
      <c r="B130" s="1164" t="s">
        <v>2913</v>
      </c>
      <c r="C130" s="1167" t="s">
        <v>1668</v>
      </c>
      <c r="D130" s="1164" t="s">
        <v>2911</v>
      </c>
      <c r="E130" s="1164" t="s">
        <v>2914</v>
      </c>
      <c r="F130" s="1170" t="s">
        <v>3056</v>
      </c>
      <c r="G130" s="1164" t="s">
        <v>2912</v>
      </c>
      <c r="H130" s="1172" t="s">
        <v>3057</v>
      </c>
      <c r="I130" s="1170" t="s">
        <v>2915</v>
      </c>
      <c r="J130" s="1170" t="s">
        <v>2916</v>
      </c>
      <c r="K130" s="1188" t="s">
        <v>2918</v>
      </c>
      <c r="L130" s="1201" t="s">
        <v>2917</v>
      </c>
      <c r="M130" s="1204" t="s">
        <v>477</v>
      </c>
      <c r="N130" s="1175" t="s">
        <v>2919</v>
      </c>
      <c r="O130" s="1175" t="s">
        <v>2920</v>
      </c>
      <c r="P130" s="1189" t="s">
        <v>199</v>
      </c>
      <c r="Q130" s="79"/>
      <c r="S130" s="2"/>
    </row>
    <row r="131" spans="1:18" s="428" customFormat="1" ht="16.5" customHeight="1">
      <c r="A131" s="1162"/>
      <c r="B131" s="1165"/>
      <c r="C131" s="1206"/>
      <c r="D131" s="1165"/>
      <c r="E131" s="1165"/>
      <c r="F131" s="1171"/>
      <c r="G131" s="1165"/>
      <c r="H131" s="1193"/>
      <c r="I131" s="1171"/>
      <c r="J131" s="1171"/>
      <c r="K131" s="1173"/>
      <c r="L131" s="1202"/>
      <c r="M131" s="1205"/>
      <c r="N131" s="1176"/>
      <c r="O131" s="1176"/>
      <c r="P131" s="1171"/>
      <c r="Q131" s="434"/>
      <c r="R131" s="626"/>
    </row>
    <row r="132" spans="1:18" s="428" customFormat="1" ht="16.5" customHeight="1">
      <c r="A132" s="1163"/>
      <c r="B132" s="1166"/>
      <c r="C132" s="1207"/>
      <c r="D132" s="1166"/>
      <c r="E132" s="1166"/>
      <c r="F132" s="1171"/>
      <c r="G132" s="1166"/>
      <c r="H132" s="1194"/>
      <c r="I132" s="1171"/>
      <c r="J132" s="1171"/>
      <c r="K132" s="1174"/>
      <c r="L132" s="1203"/>
      <c r="M132" s="1205"/>
      <c r="N132" s="1177"/>
      <c r="O132" s="1177"/>
      <c r="P132" s="1171"/>
      <c r="Q132" s="218"/>
      <c r="R132" s="626"/>
    </row>
    <row r="133" spans="1:18" s="428" customFormat="1" ht="24" customHeight="1">
      <c r="A133" s="94">
        <v>1</v>
      </c>
      <c r="B133" s="408">
        <v>204</v>
      </c>
      <c r="C133" s="55" t="s">
        <v>782</v>
      </c>
      <c r="D133" s="408"/>
      <c r="E133" s="408" t="s">
        <v>3214</v>
      </c>
      <c r="F133" s="11" t="s">
        <v>3098</v>
      </c>
      <c r="G133" s="697" t="s">
        <v>3405</v>
      </c>
      <c r="H133" s="34">
        <v>927.8555</v>
      </c>
      <c r="I133" s="271">
        <v>41355</v>
      </c>
      <c r="J133" s="263" t="s">
        <v>2755</v>
      </c>
      <c r="K133" s="40" t="s">
        <v>3422</v>
      </c>
      <c r="L133" s="24" t="s">
        <v>1036</v>
      </c>
      <c r="M133" s="24" t="s">
        <v>2103</v>
      </c>
      <c r="N133" s="75" t="s">
        <v>3081</v>
      </c>
      <c r="O133" s="678" t="s">
        <v>3081</v>
      </c>
      <c r="P133" s="27" t="s">
        <v>3565</v>
      </c>
      <c r="Q133" s="218"/>
      <c r="R133" s="626"/>
    </row>
    <row r="134" spans="1:22" ht="72">
      <c r="A134" s="94">
        <f>A133+1</f>
        <v>2</v>
      </c>
      <c r="B134" s="413">
        <v>205</v>
      </c>
      <c r="C134" s="176" t="s">
        <v>458</v>
      </c>
      <c r="D134" s="413"/>
      <c r="E134" s="413" t="s">
        <v>3214</v>
      </c>
      <c r="F134" s="141" t="s">
        <v>3099</v>
      </c>
      <c r="G134" s="697" t="s">
        <v>3405</v>
      </c>
      <c r="H134" s="173">
        <v>1349.5548</v>
      </c>
      <c r="I134" s="274">
        <v>41355</v>
      </c>
      <c r="J134" s="263" t="s">
        <v>2755</v>
      </c>
      <c r="K134" s="40" t="s">
        <v>855</v>
      </c>
      <c r="L134" s="234" t="s">
        <v>1036</v>
      </c>
      <c r="M134" s="234" t="s">
        <v>2103</v>
      </c>
      <c r="N134" s="75" t="s">
        <v>3081</v>
      </c>
      <c r="O134" s="678" t="s">
        <v>3081</v>
      </c>
      <c r="P134" s="27" t="s">
        <v>3566</v>
      </c>
      <c r="Q134" s="505"/>
      <c r="S134" s="2"/>
      <c r="V134" s="6" t="s">
        <v>2755</v>
      </c>
    </row>
    <row r="135" spans="1:19" ht="12.75">
      <c r="A135" s="94"/>
      <c r="B135" s="408"/>
      <c r="C135" s="55"/>
      <c r="D135" s="408"/>
      <c r="E135" s="408" t="s">
        <v>2755</v>
      </c>
      <c r="F135" s="11"/>
      <c r="G135" s="94"/>
      <c r="H135" s="298">
        <f>SUM(H133:H134)</f>
        <v>2277.4103</v>
      </c>
      <c r="I135" s="50"/>
      <c r="J135" s="35"/>
      <c r="K135" s="40"/>
      <c r="L135" s="10"/>
      <c r="M135" s="32"/>
      <c r="N135" s="420" t="s">
        <v>2755</v>
      </c>
      <c r="O135" s="678" t="s">
        <v>2755</v>
      </c>
      <c r="P135" s="20"/>
      <c r="Q135" s="507"/>
      <c r="S135" s="2"/>
    </row>
    <row r="136" spans="1:19" ht="15">
      <c r="A136" s="822"/>
      <c r="B136" s="842" t="s">
        <v>3221</v>
      </c>
      <c r="C136" s="843"/>
      <c r="D136" s="844"/>
      <c r="E136" s="844"/>
      <c r="F136" s="830"/>
      <c r="G136" s="845"/>
      <c r="H136" s="837"/>
      <c r="I136" s="846"/>
      <c r="J136" s="847"/>
      <c r="K136" s="839"/>
      <c r="L136" s="839"/>
      <c r="M136" s="838"/>
      <c r="N136" s="840"/>
      <c r="O136" s="831" t="s">
        <v>2755</v>
      </c>
      <c r="P136" s="848"/>
      <c r="Q136" s="507"/>
      <c r="R136" s="625">
        <f>A134</f>
        <v>2</v>
      </c>
      <c r="S136" s="2"/>
    </row>
    <row r="137" spans="1:19" s="832" customFormat="1" ht="45.75">
      <c r="A137" s="94">
        <v>1</v>
      </c>
      <c r="B137" s="408">
        <v>162</v>
      </c>
      <c r="C137" s="14" t="s">
        <v>374</v>
      </c>
      <c r="D137" s="408"/>
      <c r="E137" s="408" t="s">
        <v>3214</v>
      </c>
      <c r="F137" s="11" t="s">
        <v>3101</v>
      </c>
      <c r="G137" s="697" t="s">
        <v>3405</v>
      </c>
      <c r="H137" s="34">
        <v>2184.5237</v>
      </c>
      <c r="I137" s="271">
        <v>39763</v>
      </c>
      <c r="J137" s="283" t="s">
        <v>2755</v>
      </c>
      <c r="K137" s="202" t="s">
        <v>1652</v>
      </c>
      <c r="L137" s="14" t="s">
        <v>1220</v>
      </c>
      <c r="M137" s="11" t="s">
        <v>2733</v>
      </c>
      <c r="N137" s="420" t="s">
        <v>3081</v>
      </c>
      <c r="O137" s="678" t="s">
        <v>3081</v>
      </c>
      <c r="P137" s="20" t="s">
        <v>2703</v>
      </c>
      <c r="Q137" s="849"/>
      <c r="R137" s="850"/>
      <c r="S137" s="841"/>
    </row>
    <row r="138" spans="1:19" ht="79.5">
      <c r="A138" s="94">
        <v>2</v>
      </c>
      <c r="B138" s="408">
        <v>3</v>
      </c>
      <c r="C138" s="26" t="s">
        <v>329</v>
      </c>
      <c r="D138" s="408"/>
      <c r="E138" s="408" t="s">
        <v>3214</v>
      </c>
      <c r="F138" s="11" t="s">
        <v>3102</v>
      </c>
      <c r="G138" s="697" t="s">
        <v>3405</v>
      </c>
      <c r="H138" s="44">
        <v>12149.5867</v>
      </c>
      <c r="I138" s="264">
        <v>39562</v>
      </c>
      <c r="J138" s="263" t="s">
        <v>2755</v>
      </c>
      <c r="K138" s="473" t="s">
        <v>2360</v>
      </c>
      <c r="L138" s="10" t="s">
        <v>1036</v>
      </c>
      <c r="M138" s="10" t="s">
        <v>1079</v>
      </c>
      <c r="N138" s="75" t="s">
        <v>3081</v>
      </c>
      <c r="O138" s="678" t="s">
        <v>3081</v>
      </c>
      <c r="P138" s="27" t="s">
        <v>1879</v>
      </c>
      <c r="Q138" s="507"/>
      <c r="S138" s="2"/>
    </row>
    <row r="139" spans="1:19" ht="45">
      <c r="A139" s="94">
        <v>3</v>
      </c>
      <c r="B139" s="408">
        <v>11</v>
      </c>
      <c r="C139" s="26" t="s">
        <v>2839</v>
      </c>
      <c r="D139" s="408"/>
      <c r="E139" s="408" t="s">
        <v>3214</v>
      </c>
      <c r="F139" s="11" t="s">
        <v>3103</v>
      </c>
      <c r="G139" s="697" t="s">
        <v>3405</v>
      </c>
      <c r="H139" s="44">
        <v>2997</v>
      </c>
      <c r="I139" s="264">
        <v>35643</v>
      </c>
      <c r="J139" s="263" t="s">
        <v>2755</v>
      </c>
      <c r="K139" s="473" t="s">
        <v>2840</v>
      </c>
      <c r="L139" s="10" t="s">
        <v>1220</v>
      </c>
      <c r="M139" s="10" t="s">
        <v>2755</v>
      </c>
      <c r="N139" s="75" t="s">
        <v>3081</v>
      </c>
      <c r="O139" s="678" t="s">
        <v>3081</v>
      </c>
      <c r="P139" s="27" t="s">
        <v>2841</v>
      </c>
      <c r="Q139" s="505"/>
      <c r="S139" s="2"/>
    </row>
    <row r="140" spans="1:19" ht="48">
      <c r="A140" s="94">
        <f>A139+1</f>
        <v>4</v>
      </c>
      <c r="B140" s="408">
        <v>63</v>
      </c>
      <c r="C140" s="55" t="s">
        <v>903</v>
      </c>
      <c r="D140" s="408"/>
      <c r="E140" s="408" t="s">
        <v>3214</v>
      </c>
      <c r="F140" s="10" t="s">
        <v>3104</v>
      </c>
      <c r="G140" s="697" t="s">
        <v>3405</v>
      </c>
      <c r="H140" s="44">
        <v>1478.2309</v>
      </c>
      <c r="I140" s="264">
        <v>36074</v>
      </c>
      <c r="J140" s="263" t="s">
        <v>2755</v>
      </c>
      <c r="K140" s="470" t="s">
        <v>3429</v>
      </c>
      <c r="L140" s="10" t="s">
        <v>79</v>
      </c>
      <c r="M140" s="32" t="s">
        <v>1431</v>
      </c>
      <c r="N140" s="75" t="s">
        <v>3081</v>
      </c>
      <c r="O140" s="678" t="s">
        <v>3081</v>
      </c>
      <c r="P140" s="394" t="s">
        <v>2908</v>
      </c>
      <c r="Q140" s="505"/>
      <c r="S140" s="2"/>
    </row>
    <row r="141" spans="1:19" s="6" customFormat="1" ht="72">
      <c r="A141" s="94">
        <f>A140+1</f>
        <v>5</v>
      </c>
      <c r="B141" s="408">
        <v>141</v>
      </c>
      <c r="C141" s="14" t="s">
        <v>2366</v>
      </c>
      <c r="D141" s="408"/>
      <c r="E141" s="408" t="s">
        <v>3214</v>
      </c>
      <c r="F141" s="11" t="s">
        <v>3105</v>
      </c>
      <c r="G141" s="697" t="s">
        <v>3405</v>
      </c>
      <c r="H141" s="34">
        <v>1253.774</v>
      </c>
      <c r="I141" s="271">
        <v>39636</v>
      </c>
      <c r="J141" s="283" t="s">
        <v>2755</v>
      </c>
      <c r="K141" s="202" t="s">
        <v>1337</v>
      </c>
      <c r="L141" s="14" t="s">
        <v>1036</v>
      </c>
      <c r="M141" s="11" t="s">
        <v>849</v>
      </c>
      <c r="N141" s="420" t="s">
        <v>3081</v>
      </c>
      <c r="O141" s="678" t="s">
        <v>3081</v>
      </c>
      <c r="P141" s="20" t="s">
        <v>3203</v>
      </c>
      <c r="Q141" s="504"/>
      <c r="R141" s="627"/>
      <c r="S141" s="401"/>
    </row>
    <row r="142" spans="1:19" s="6" customFormat="1" ht="67.5">
      <c r="A142" s="94">
        <f>A141+1</f>
        <v>6</v>
      </c>
      <c r="B142" s="408">
        <v>159</v>
      </c>
      <c r="C142" s="14" t="s">
        <v>1438</v>
      </c>
      <c r="D142" s="408"/>
      <c r="E142" s="408" t="s">
        <v>3214</v>
      </c>
      <c r="F142" s="11" t="s">
        <v>3106</v>
      </c>
      <c r="G142" s="697" t="s">
        <v>3405</v>
      </c>
      <c r="H142" s="34">
        <v>2527.0296</v>
      </c>
      <c r="I142" s="271">
        <v>39749</v>
      </c>
      <c r="J142" s="283" t="s">
        <v>2755</v>
      </c>
      <c r="K142" s="202" t="s">
        <v>1970</v>
      </c>
      <c r="L142" s="14" t="s">
        <v>79</v>
      </c>
      <c r="M142" s="11" t="s">
        <v>632</v>
      </c>
      <c r="N142" s="420" t="s">
        <v>3081</v>
      </c>
      <c r="O142" s="75" t="s">
        <v>3081</v>
      </c>
      <c r="P142" s="20" t="s">
        <v>3204</v>
      </c>
      <c r="Q142" s="507"/>
      <c r="R142" s="628"/>
      <c r="S142" s="401"/>
    </row>
    <row r="143" spans="1:19" s="6" customFormat="1" ht="36">
      <c r="A143" s="761">
        <f>A142+1</f>
        <v>7</v>
      </c>
      <c r="B143" s="762" t="s">
        <v>3210</v>
      </c>
      <c r="C143" s="66" t="s">
        <v>2335</v>
      </c>
      <c r="D143" s="762"/>
      <c r="E143" s="762" t="s">
        <v>3214</v>
      </c>
      <c r="F143" s="45" t="s">
        <v>3145</v>
      </c>
      <c r="G143" s="772" t="s">
        <v>3405</v>
      </c>
      <c r="H143" s="764">
        <v>590.4214</v>
      </c>
      <c r="I143" s="765">
        <v>39406</v>
      </c>
      <c r="J143" s="820" t="s">
        <v>2755</v>
      </c>
      <c r="K143" s="470" t="s">
        <v>1334</v>
      </c>
      <c r="L143" s="40" t="s">
        <v>1036</v>
      </c>
      <c r="M143" s="470" t="s">
        <v>98</v>
      </c>
      <c r="N143" s="767" t="s">
        <v>3081</v>
      </c>
      <c r="O143" s="768" t="s">
        <v>3081</v>
      </c>
      <c r="P143" s="492" t="s">
        <v>3598</v>
      </c>
      <c r="Q143" s="507"/>
      <c r="R143" s="628"/>
      <c r="S143" s="401"/>
    </row>
    <row r="144" spans="1:23" s="468" customFormat="1" ht="72.75" thickBot="1">
      <c r="A144" s="94">
        <f>A143+1</f>
        <v>8</v>
      </c>
      <c r="B144" s="762">
        <v>180</v>
      </c>
      <c r="C144" s="66" t="s">
        <v>877</v>
      </c>
      <c r="D144" s="762"/>
      <c r="E144" s="762" t="s">
        <v>3214</v>
      </c>
      <c r="F144" s="45" t="s">
        <v>3143</v>
      </c>
      <c r="G144" s="772" t="s">
        <v>3405</v>
      </c>
      <c r="H144" s="779">
        <v>2235.391</v>
      </c>
      <c r="I144" s="780">
        <v>40115</v>
      </c>
      <c r="J144" s="766" t="s">
        <v>2755</v>
      </c>
      <c r="K144" s="470" t="s">
        <v>377</v>
      </c>
      <c r="L144" s="322" t="s">
        <v>1036</v>
      </c>
      <c r="M144" s="322" t="s">
        <v>2127</v>
      </c>
      <c r="N144" s="767" t="s">
        <v>3081</v>
      </c>
      <c r="O144" s="929" t="s">
        <v>3081</v>
      </c>
      <c r="P144" s="492" t="s">
        <v>3597</v>
      </c>
      <c r="Q144" s="783"/>
      <c r="R144" s="771"/>
      <c r="S144" s="498"/>
      <c r="W144" s="468">
        <v>1</v>
      </c>
    </row>
    <row r="145" spans="1:23" s="468" customFormat="1" ht="14.25" thickBot="1" thickTop="1">
      <c r="A145" s="184"/>
      <c r="B145" s="565"/>
      <c r="C145" s="716"/>
      <c r="D145" s="565"/>
      <c r="E145" s="565" t="s">
        <v>2755</v>
      </c>
      <c r="F145" s="178"/>
      <c r="G145" s="184"/>
      <c r="H145" s="188">
        <f>SUM(H137:H144)</f>
        <v>25415.9573</v>
      </c>
      <c r="I145" s="180"/>
      <c r="J145" s="185"/>
      <c r="K145" s="481"/>
      <c r="L145" s="187"/>
      <c r="M145" s="186"/>
      <c r="N145" s="538"/>
      <c r="O145" s="555"/>
      <c r="P145" s="533"/>
      <c r="Q145" s="783"/>
      <c r="R145" s="771"/>
      <c r="S145" s="498"/>
      <c r="W145" s="468">
        <v>1</v>
      </c>
    </row>
    <row r="146" spans="1:19" ht="13.5" thickTop="1">
      <c r="A146" s="355"/>
      <c r="B146" s="401"/>
      <c r="C146" s="717"/>
      <c r="D146" s="401"/>
      <c r="E146" s="401"/>
      <c r="F146" s="60"/>
      <c r="G146" s="2"/>
      <c r="H146" s="95"/>
      <c r="I146" s="8"/>
      <c r="J146" s="67"/>
      <c r="K146" s="480"/>
      <c r="L146" s="89"/>
      <c r="M146" s="88"/>
      <c r="N146" s="539"/>
      <c r="O146" s="666"/>
      <c r="P146" s="519"/>
      <c r="Q146" s="505"/>
      <c r="R146" s="625">
        <f>A$144</f>
        <v>8</v>
      </c>
      <c r="S146" s="2"/>
    </row>
    <row r="147" spans="1:19" ht="19.5" customHeight="1">
      <c r="A147" s="371"/>
      <c r="B147" s="372" t="s">
        <v>3222</v>
      </c>
      <c r="D147" s="561"/>
      <c r="E147" s="561"/>
      <c r="F147" s="373"/>
      <c r="G147" s="386"/>
      <c r="H147" s="376"/>
      <c r="I147" s="374"/>
      <c r="J147" s="375"/>
      <c r="K147" s="471"/>
      <c r="L147" s="378"/>
      <c r="M147" s="377"/>
      <c r="N147" s="540"/>
      <c r="O147" s="532"/>
      <c r="P147" s="518"/>
      <c r="Q147" s="79"/>
      <c r="S147" s="2"/>
    </row>
    <row r="148" spans="1:19" ht="19.5" customHeight="1">
      <c r="A148" s="1161" t="s">
        <v>1474</v>
      </c>
      <c r="B148" s="1164" t="s">
        <v>2913</v>
      </c>
      <c r="C148" s="1167" t="s">
        <v>1668</v>
      </c>
      <c r="D148" s="1164" t="s">
        <v>2911</v>
      </c>
      <c r="E148" s="1164" t="s">
        <v>2914</v>
      </c>
      <c r="F148" s="1170" t="s">
        <v>3056</v>
      </c>
      <c r="G148" s="1164" t="s">
        <v>2912</v>
      </c>
      <c r="H148" s="1172" t="s">
        <v>3057</v>
      </c>
      <c r="I148" s="1170" t="s">
        <v>2915</v>
      </c>
      <c r="J148" s="1170" t="s">
        <v>2916</v>
      </c>
      <c r="K148" s="1188" t="s">
        <v>2918</v>
      </c>
      <c r="L148" s="1201" t="s">
        <v>2917</v>
      </c>
      <c r="M148" s="1204" t="s">
        <v>477</v>
      </c>
      <c r="N148" s="1175" t="s">
        <v>2919</v>
      </c>
      <c r="O148" s="1175" t="s">
        <v>2920</v>
      </c>
      <c r="P148" s="1189" t="s">
        <v>199</v>
      </c>
      <c r="Q148" s="79"/>
      <c r="S148" s="2"/>
    </row>
    <row r="149" spans="1:18" s="428" customFormat="1" ht="16.5" customHeight="1">
      <c r="A149" s="1162"/>
      <c r="B149" s="1165"/>
      <c r="C149" s="1206"/>
      <c r="D149" s="1165"/>
      <c r="E149" s="1165"/>
      <c r="F149" s="1171"/>
      <c r="G149" s="1165"/>
      <c r="H149" s="1193"/>
      <c r="I149" s="1171"/>
      <c r="J149" s="1171"/>
      <c r="K149" s="1173"/>
      <c r="L149" s="1202"/>
      <c r="M149" s="1205"/>
      <c r="N149" s="1176"/>
      <c r="O149" s="1176"/>
      <c r="P149" s="1171"/>
      <c r="Q149" s="434"/>
      <c r="R149" s="626"/>
    </row>
    <row r="150" spans="1:18" s="428" customFormat="1" ht="16.5" customHeight="1">
      <c r="A150" s="1163"/>
      <c r="B150" s="1166"/>
      <c r="C150" s="1207"/>
      <c r="D150" s="1166"/>
      <c r="E150" s="1166"/>
      <c r="F150" s="1171"/>
      <c r="G150" s="1166"/>
      <c r="H150" s="1194"/>
      <c r="I150" s="1171"/>
      <c r="J150" s="1171"/>
      <c r="K150" s="1174"/>
      <c r="L150" s="1203"/>
      <c r="M150" s="1205"/>
      <c r="N150" s="1177"/>
      <c r="O150" s="1177"/>
      <c r="P150" s="1171"/>
      <c r="Q150" s="218"/>
      <c r="R150" s="626"/>
    </row>
    <row r="151" spans="1:18" s="428" customFormat="1" ht="24" customHeight="1">
      <c r="A151" s="94">
        <v>1</v>
      </c>
      <c r="B151" s="408">
        <v>68</v>
      </c>
      <c r="C151" s="55" t="s">
        <v>904</v>
      </c>
      <c r="D151" s="408"/>
      <c r="E151" s="408" t="s">
        <v>3214</v>
      </c>
      <c r="F151" s="10" t="s">
        <v>3108</v>
      </c>
      <c r="G151" s="696" t="s">
        <v>3425</v>
      </c>
      <c r="H151" s="44">
        <v>299.3874</v>
      </c>
      <c r="I151" s="264">
        <v>36447</v>
      </c>
      <c r="J151" s="263" t="s">
        <v>2755</v>
      </c>
      <c r="K151" s="40" t="s">
        <v>2333</v>
      </c>
      <c r="L151" s="10" t="s">
        <v>1036</v>
      </c>
      <c r="M151" s="32" t="s">
        <v>2103</v>
      </c>
      <c r="N151" s="75" t="s">
        <v>3081</v>
      </c>
      <c r="O151" s="678" t="s">
        <v>3081</v>
      </c>
      <c r="P151" s="27" t="s">
        <v>3201</v>
      </c>
      <c r="Q151" s="218"/>
      <c r="R151" s="626"/>
    </row>
    <row r="152" spans="1:19" ht="84">
      <c r="A152" s="761">
        <f>A151+1</f>
        <v>2</v>
      </c>
      <c r="B152" s="408">
        <v>105</v>
      </c>
      <c r="C152" s="55" t="s">
        <v>1226</v>
      </c>
      <c r="D152" s="408"/>
      <c r="E152" s="408" t="s">
        <v>3214</v>
      </c>
      <c r="F152" s="11" t="s">
        <v>3110</v>
      </c>
      <c r="G152" s="697" t="s">
        <v>3405</v>
      </c>
      <c r="H152" s="44">
        <v>417.7789</v>
      </c>
      <c r="I152" s="264">
        <v>39219</v>
      </c>
      <c r="J152" s="263" t="s">
        <v>2755</v>
      </c>
      <c r="K152" s="40" t="s">
        <v>1336</v>
      </c>
      <c r="L152" s="10" t="s">
        <v>1036</v>
      </c>
      <c r="M152" s="32" t="s">
        <v>1328</v>
      </c>
      <c r="N152" s="420" t="s">
        <v>3081</v>
      </c>
      <c r="O152" s="678" t="s">
        <v>3081</v>
      </c>
      <c r="P152" s="20" t="s">
        <v>3186</v>
      </c>
      <c r="Q152" s="505"/>
      <c r="S152" s="2"/>
    </row>
    <row r="153" spans="1:19" s="468" customFormat="1" ht="112.5">
      <c r="A153" s="761">
        <f>A152+1</f>
        <v>3</v>
      </c>
      <c r="B153" s="824">
        <v>186</v>
      </c>
      <c r="C153" s="825" t="s">
        <v>1366</v>
      </c>
      <c r="D153" s="824"/>
      <c r="E153" s="824" t="s">
        <v>3214</v>
      </c>
      <c r="F153" s="826" t="s">
        <v>3111</v>
      </c>
      <c r="G153" s="937" t="s">
        <v>3405</v>
      </c>
      <c r="H153" s="827">
        <v>4784.4566</v>
      </c>
      <c r="I153" s="828">
        <v>40182</v>
      </c>
      <c r="J153" s="820" t="s">
        <v>2755</v>
      </c>
      <c r="K153" s="489" t="s">
        <v>1249</v>
      </c>
      <c r="L153" s="829" t="s">
        <v>79</v>
      </c>
      <c r="M153" s="829" t="s">
        <v>69</v>
      </c>
      <c r="N153" s="938" t="s">
        <v>3081</v>
      </c>
      <c r="O153" s="939" t="s">
        <v>3081</v>
      </c>
      <c r="P153" s="836" t="s">
        <v>3187</v>
      </c>
      <c r="Q153" s="782"/>
      <c r="R153" s="756"/>
      <c r="S153" s="498"/>
    </row>
    <row r="154" spans="1:19" s="468" customFormat="1" ht="146.25">
      <c r="A154" s="936">
        <f>A153+1</f>
        <v>4</v>
      </c>
      <c r="B154" s="762">
        <v>96</v>
      </c>
      <c r="C154" s="59" t="s">
        <v>723</v>
      </c>
      <c r="D154" s="762"/>
      <c r="E154" s="762" t="s">
        <v>3214</v>
      </c>
      <c r="F154" s="45" t="s">
        <v>3107</v>
      </c>
      <c r="G154" s="772" t="s">
        <v>3405</v>
      </c>
      <c r="H154" s="764">
        <v>6043.7091</v>
      </c>
      <c r="I154" s="765">
        <v>38883</v>
      </c>
      <c r="J154" s="935" t="s">
        <v>2755</v>
      </c>
      <c r="K154" s="202" t="s">
        <v>3428</v>
      </c>
      <c r="L154" s="59" t="s">
        <v>79</v>
      </c>
      <c r="M154" s="45" t="s">
        <v>10</v>
      </c>
      <c r="N154" s="781" t="s">
        <v>3081</v>
      </c>
      <c r="O154" s="767" t="s">
        <v>3081</v>
      </c>
      <c r="P154" s="872" t="s">
        <v>3599</v>
      </c>
      <c r="Q154" s="782"/>
      <c r="R154" s="756"/>
      <c r="S154" s="498"/>
    </row>
    <row r="155" spans="1:19" ht="12.75">
      <c r="A155" s="761"/>
      <c r="Q155" s="507"/>
      <c r="S155" s="2"/>
    </row>
    <row r="156" spans="1:22" s="609" customFormat="1" ht="13.5" thickBot="1">
      <c r="A156" s="940"/>
      <c r="B156" s="941"/>
      <c r="C156" s="942"/>
      <c r="D156" s="941"/>
      <c r="E156" s="941"/>
      <c r="F156" s="943"/>
      <c r="G156" s="940"/>
      <c r="H156" s="944">
        <f>SUM(H151:H154)</f>
        <v>11545.332</v>
      </c>
      <c r="I156" s="945"/>
      <c r="J156" s="946"/>
      <c r="K156" s="482"/>
      <c r="L156" s="947"/>
      <c r="M156" s="482"/>
      <c r="N156" s="948"/>
      <c r="O156" s="949"/>
      <c r="P156" s="946"/>
      <c r="Q156" s="782"/>
      <c r="R156" s="950"/>
      <c r="S156" s="106"/>
      <c r="V156" s="609" t="s">
        <v>2909</v>
      </c>
    </row>
    <row r="157" spans="1:19" ht="19.5" customHeight="1" thickTop="1">
      <c r="A157" s="355"/>
      <c r="B157" s="4" t="s">
        <v>3223</v>
      </c>
      <c r="D157" s="401"/>
      <c r="E157" s="401"/>
      <c r="F157" s="60"/>
      <c r="G157" s="2"/>
      <c r="H157" s="91"/>
      <c r="I157" s="92"/>
      <c r="J157" s="8"/>
      <c r="K157" s="483"/>
      <c r="L157" s="79"/>
      <c r="M157" s="90"/>
      <c r="N157" s="539"/>
      <c r="O157" s="667"/>
      <c r="P157" s="519"/>
      <c r="Q157" s="505"/>
      <c r="R157" s="625">
        <f>A154</f>
        <v>4</v>
      </c>
      <c r="S157" s="2"/>
    </row>
    <row r="158" spans="1:19" ht="19.5" customHeight="1">
      <c r="A158" s="1161" t="s">
        <v>1474</v>
      </c>
      <c r="B158" s="1164" t="s">
        <v>2913</v>
      </c>
      <c r="C158" s="1167" t="s">
        <v>1668</v>
      </c>
      <c r="D158" s="1164" t="s">
        <v>2911</v>
      </c>
      <c r="E158" s="1164" t="s">
        <v>2914</v>
      </c>
      <c r="F158" s="1170" t="s">
        <v>3056</v>
      </c>
      <c r="G158" s="1164" t="s">
        <v>2912</v>
      </c>
      <c r="H158" s="1172" t="s">
        <v>3057</v>
      </c>
      <c r="I158" s="1170" t="s">
        <v>2915</v>
      </c>
      <c r="J158" s="1170" t="s">
        <v>2916</v>
      </c>
      <c r="K158" s="1188" t="s">
        <v>2918</v>
      </c>
      <c r="L158" s="1201" t="s">
        <v>2917</v>
      </c>
      <c r="M158" s="1204" t="s">
        <v>477</v>
      </c>
      <c r="N158" s="1175" t="s">
        <v>2919</v>
      </c>
      <c r="O158" s="1175" t="s">
        <v>2920</v>
      </c>
      <c r="P158" s="1189" t="s">
        <v>199</v>
      </c>
      <c r="Q158" s="79"/>
      <c r="S158" s="2"/>
    </row>
    <row r="159" spans="1:18" s="428" customFormat="1" ht="16.5" customHeight="1">
      <c r="A159" s="1162"/>
      <c r="B159" s="1165"/>
      <c r="C159" s="1206"/>
      <c r="D159" s="1165"/>
      <c r="E159" s="1165"/>
      <c r="F159" s="1171"/>
      <c r="G159" s="1165"/>
      <c r="H159" s="1193"/>
      <c r="I159" s="1171"/>
      <c r="J159" s="1171"/>
      <c r="K159" s="1173"/>
      <c r="L159" s="1202"/>
      <c r="M159" s="1205"/>
      <c r="N159" s="1176"/>
      <c r="O159" s="1176"/>
      <c r="P159" s="1171"/>
      <c r="Q159" s="434"/>
      <c r="R159" s="626"/>
    </row>
    <row r="160" spans="1:18" s="428" customFormat="1" ht="16.5" customHeight="1">
      <c r="A160" s="1163"/>
      <c r="B160" s="1166"/>
      <c r="C160" s="1207"/>
      <c r="D160" s="1166"/>
      <c r="E160" s="1166"/>
      <c r="F160" s="1171"/>
      <c r="G160" s="1166"/>
      <c r="H160" s="1194"/>
      <c r="I160" s="1171"/>
      <c r="J160" s="1171"/>
      <c r="K160" s="1174"/>
      <c r="L160" s="1203"/>
      <c r="M160" s="1205"/>
      <c r="N160" s="1177"/>
      <c r="O160" s="1177"/>
      <c r="P160" s="1171"/>
      <c r="Q160" s="218"/>
      <c r="R160" s="626"/>
    </row>
    <row r="161" spans="1:18" s="428" customFormat="1" ht="24" customHeight="1">
      <c r="A161" s="356">
        <v>1</v>
      </c>
      <c r="B161" s="566">
        <v>23</v>
      </c>
      <c r="C161" s="176" t="s">
        <v>1516</v>
      </c>
      <c r="D161" s="566"/>
      <c r="E161" s="566" t="s">
        <v>3214</v>
      </c>
      <c r="F161" s="78" t="s">
        <v>3112</v>
      </c>
      <c r="G161" s="697" t="s">
        <v>3405</v>
      </c>
      <c r="H161" s="163">
        <v>243</v>
      </c>
      <c r="I161" s="272">
        <v>35226</v>
      </c>
      <c r="J161" s="189"/>
      <c r="K161" s="244" t="s">
        <v>494</v>
      </c>
      <c r="L161" s="78" t="s">
        <v>79</v>
      </c>
      <c r="M161" s="140" t="s">
        <v>148</v>
      </c>
      <c r="N161" s="541" t="s">
        <v>3081</v>
      </c>
      <c r="O161" s="678" t="s">
        <v>3081</v>
      </c>
      <c r="P161" s="520" t="s">
        <v>2391</v>
      </c>
      <c r="Q161" s="218"/>
      <c r="R161" s="626"/>
    </row>
    <row r="162" spans="1:19" ht="336">
      <c r="A162" s="94">
        <f>A161+1</f>
        <v>2</v>
      </c>
      <c r="B162" s="408">
        <v>133</v>
      </c>
      <c r="C162" s="55" t="s">
        <v>2034</v>
      </c>
      <c r="D162" s="408"/>
      <c r="E162" s="408" t="s">
        <v>3214</v>
      </c>
      <c r="F162" s="11" t="s">
        <v>3113</v>
      </c>
      <c r="G162" s="696" t="s">
        <v>3424</v>
      </c>
      <c r="H162" s="44">
        <v>4918.2848</v>
      </c>
      <c r="I162" s="264">
        <v>39517</v>
      </c>
      <c r="J162" s="264" t="s">
        <v>2755</v>
      </c>
      <c r="K162" s="484" t="s">
        <v>1543</v>
      </c>
      <c r="L162" s="10" t="s">
        <v>1252</v>
      </c>
      <c r="M162" s="32" t="s">
        <v>1939</v>
      </c>
      <c r="N162" s="75" t="s">
        <v>3081</v>
      </c>
      <c r="O162" s="678" t="s">
        <v>3081</v>
      </c>
      <c r="P162" s="27" t="s">
        <v>3205</v>
      </c>
      <c r="Q162" s="505"/>
      <c r="S162" s="2"/>
    </row>
    <row r="163" spans="1:19" ht="113.25" thickBot="1">
      <c r="A163" s="94">
        <f>A162+1</f>
        <v>3</v>
      </c>
      <c r="B163" s="408">
        <v>135</v>
      </c>
      <c r="C163" s="55" t="s">
        <v>1080</v>
      </c>
      <c r="D163" s="408"/>
      <c r="E163" s="408" t="s">
        <v>3214</v>
      </c>
      <c r="F163" s="11" t="s">
        <v>3114</v>
      </c>
      <c r="G163" s="697" t="s">
        <v>3405</v>
      </c>
      <c r="H163" s="44">
        <v>1774.4369</v>
      </c>
      <c r="I163" s="264">
        <v>39570</v>
      </c>
      <c r="J163" s="264" t="s">
        <v>2755</v>
      </c>
      <c r="K163" s="40" t="s">
        <v>3047</v>
      </c>
      <c r="L163" s="10" t="s">
        <v>79</v>
      </c>
      <c r="M163" s="32" t="s">
        <v>1259</v>
      </c>
      <c r="N163" s="75" t="s">
        <v>3081</v>
      </c>
      <c r="O163" s="678" t="s">
        <v>3081</v>
      </c>
      <c r="P163" s="27" t="s">
        <v>3206</v>
      </c>
      <c r="Q163" s="506"/>
      <c r="S163" s="2"/>
    </row>
    <row r="164" spans="1:19" ht="14.25" thickBot="1" thickTop="1">
      <c r="A164" s="177"/>
      <c r="B164" s="567"/>
      <c r="C164" s="718"/>
      <c r="D164" s="567"/>
      <c r="E164" s="567"/>
      <c r="F164" s="182"/>
      <c r="G164" s="177"/>
      <c r="H164" s="181">
        <f>SUM(H161:H163)</f>
        <v>6935.7217</v>
      </c>
      <c r="I164" s="179"/>
      <c r="J164" s="180"/>
      <c r="K164" s="485"/>
      <c r="L164" s="182"/>
      <c r="M164" s="183"/>
      <c r="N164" s="542"/>
      <c r="O164" s="185"/>
      <c r="P164" s="185"/>
      <c r="Q164" s="506"/>
      <c r="S164" s="2"/>
    </row>
    <row r="165" spans="1:19" ht="13.5" thickTop="1">
      <c r="A165" s="356"/>
      <c r="B165" s="564"/>
      <c r="C165" s="219"/>
      <c r="D165" s="564"/>
      <c r="E165" s="564"/>
      <c r="F165" s="79"/>
      <c r="G165" s="411"/>
      <c r="H165" s="170"/>
      <c r="I165" s="92"/>
      <c r="J165" s="8"/>
      <c r="K165" s="483"/>
      <c r="L165" s="79"/>
      <c r="M165" s="90"/>
      <c r="N165" s="539"/>
      <c r="O165" s="369"/>
      <c r="P165" s="519"/>
      <c r="Q165" s="505"/>
      <c r="R165" s="625">
        <f>A163</f>
        <v>3</v>
      </c>
      <c r="S165" s="2"/>
    </row>
    <row r="166" spans="1:19" ht="12.75">
      <c r="A166" s="356"/>
      <c r="B166" s="564"/>
      <c r="C166" s="219"/>
      <c r="D166" s="564"/>
      <c r="E166" s="564"/>
      <c r="F166" s="79"/>
      <c r="G166" s="411"/>
      <c r="H166" s="170"/>
      <c r="I166" s="92"/>
      <c r="J166" s="8"/>
      <c r="K166" s="483"/>
      <c r="L166" s="79"/>
      <c r="M166" s="90"/>
      <c r="N166" s="539"/>
      <c r="O166" s="67"/>
      <c r="P166" s="519"/>
      <c r="Q166" s="79"/>
      <c r="S166" s="2"/>
    </row>
    <row r="167" spans="1:19" ht="12.75">
      <c r="A167" s="356"/>
      <c r="B167" s="564"/>
      <c r="C167" s="219"/>
      <c r="D167" s="564"/>
      <c r="E167" s="564"/>
      <c r="F167" s="79"/>
      <c r="G167" s="411"/>
      <c r="H167" s="170"/>
      <c r="I167" s="92"/>
      <c r="J167" s="8"/>
      <c r="K167" s="483"/>
      <c r="L167" s="79"/>
      <c r="M167" s="90"/>
      <c r="N167" s="539"/>
      <c r="O167" s="67"/>
      <c r="P167" s="519"/>
      <c r="Q167" s="79"/>
      <c r="S167" s="2"/>
    </row>
    <row r="168" spans="1:19" ht="12.75">
      <c r="A168" s="356"/>
      <c r="B168" s="564"/>
      <c r="C168" s="219"/>
      <c r="D168" s="564"/>
      <c r="E168" s="564"/>
      <c r="F168" s="79"/>
      <c r="G168" s="411"/>
      <c r="H168" s="170"/>
      <c r="I168" s="92"/>
      <c r="J168" s="8"/>
      <c r="K168" s="483"/>
      <c r="L168" s="79"/>
      <c r="M168" s="90"/>
      <c r="N168" s="539"/>
      <c r="O168" s="67"/>
      <c r="P168" s="519"/>
      <c r="Q168" s="79"/>
      <c r="S168" s="2"/>
    </row>
    <row r="169" spans="1:19" ht="12.75">
      <c r="A169" s="356"/>
      <c r="B169" s="564"/>
      <c r="C169" s="219"/>
      <c r="D169" s="564"/>
      <c r="E169" s="564"/>
      <c r="F169" s="79"/>
      <c r="G169" s="411"/>
      <c r="H169" s="170"/>
      <c r="I169" s="92"/>
      <c r="J169" s="8"/>
      <c r="K169" s="483"/>
      <c r="L169" s="79"/>
      <c r="M169" s="90"/>
      <c r="N169" s="539"/>
      <c r="O169" s="67"/>
      <c r="P169" s="519"/>
      <c r="Q169" s="79"/>
      <c r="S169" s="2"/>
    </row>
    <row r="170" spans="1:19" ht="12.75">
      <c r="A170" s="356"/>
      <c r="B170" s="564"/>
      <c r="C170" s="219"/>
      <c r="D170" s="564"/>
      <c r="E170" s="564"/>
      <c r="F170" s="79"/>
      <c r="G170" s="411"/>
      <c r="H170" s="170"/>
      <c r="I170" s="92"/>
      <c r="J170" s="8"/>
      <c r="K170" s="483"/>
      <c r="L170" s="79"/>
      <c r="M170" s="90"/>
      <c r="N170" s="539"/>
      <c r="O170" s="67"/>
      <c r="P170" s="519"/>
      <c r="Q170" s="79"/>
      <c r="S170" s="2"/>
    </row>
    <row r="171" spans="1:19" ht="12.75">
      <c r="A171" s="356"/>
      <c r="B171" s="564"/>
      <c r="C171" s="219"/>
      <c r="D171" s="564"/>
      <c r="E171" s="564"/>
      <c r="F171" s="79"/>
      <c r="G171" s="411"/>
      <c r="H171" s="91"/>
      <c r="I171" s="92"/>
      <c r="J171" s="8"/>
      <c r="K171" s="483"/>
      <c r="L171" s="79"/>
      <c r="M171" s="90"/>
      <c r="N171" s="539"/>
      <c r="O171" s="668"/>
      <c r="P171" s="519"/>
      <c r="Q171" s="79"/>
      <c r="S171" s="2"/>
    </row>
    <row r="172" spans="1:19" ht="19.5" customHeight="1">
      <c r="A172" s="618" t="s">
        <v>1068</v>
      </c>
      <c r="B172" s="619" t="s">
        <v>3225</v>
      </c>
      <c r="C172" s="719"/>
      <c r="D172" s="372"/>
      <c r="E172" s="372"/>
      <c r="F172" s="373"/>
      <c r="G172" s="372"/>
      <c r="H172" s="376"/>
      <c r="I172" s="374"/>
      <c r="J172" s="375"/>
      <c r="K172" s="471"/>
      <c r="L172" s="378"/>
      <c r="M172" s="377"/>
      <c r="N172" s="617"/>
      <c r="O172" s="669"/>
      <c r="P172" s="518"/>
      <c r="Q172" s="79"/>
      <c r="S172" s="2"/>
    </row>
    <row r="173" spans="1:19" ht="19.5" customHeight="1">
      <c r="A173" s="1161" t="s">
        <v>1474</v>
      </c>
      <c r="B173" s="1164" t="s">
        <v>2913</v>
      </c>
      <c r="C173" s="1167" t="s">
        <v>1668</v>
      </c>
      <c r="D173" s="1164" t="s">
        <v>2911</v>
      </c>
      <c r="E173" s="1164" t="s">
        <v>2914</v>
      </c>
      <c r="F173" s="1170" t="s">
        <v>3056</v>
      </c>
      <c r="G173" s="1164" t="s">
        <v>2912</v>
      </c>
      <c r="H173" s="1172" t="s">
        <v>3057</v>
      </c>
      <c r="I173" s="1170" t="s">
        <v>2915</v>
      </c>
      <c r="J173" s="1170" t="s">
        <v>2916</v>
      </c>
      <c r="K173" s="1188" t="s">
        <v>2918</v>
      </c>
      <c r="L173" s="1201" t="s">
        <v>2917</v>
      </c>
      <c r="M173" s="1204" t="s">
        <v>477</v>
      </c>
      <c r="N173" s="1175" t="s">
        <v>2919</v>
      </c>
      <c r="O173" s="1175" t="s">
        <v>2920</v>
      </c>
      <c r="P173" s="1189" t="s">
        <v>199</v>
      </c>
      <c r="Q173" s="79"/>
      <c r="S173" s="2"/>
    </row>
    <row r="174" spans="1:18" s="428" customFormat="1" ht="16.5" customHeight="1">
      <c r="A174" s="1162"/>
      <c r="B174" s="1165"/>
      <c r="C174" s="1206"/>
      <c r="D174" s="1165"/>
      <c r="E174" s="1165"/>
      <c r="F174" s="1171"/>
      <c r="G174" s="1165"/>
      <c r="H174" s="1193"/>
      <c r="I174" s="1171"/>
      <c r="J174" s="1171"/>
      <c r="K174" s="1173"/>
      <c r="L174" s="1202"/>
      <c r="M174" s="1205"/>
      <c r="N174" s="1176"/>
      <c r="O174" s="1176"/>
      <c r="P174" s="1171"/>
      <c r="Q174" s="434"/>
      <c r="R174" s="626"/>
    </row>
    <row r="175" spans="1:18" s="428" customFormat="1" ht="16.5" customHeight="1">
      <c r="A175" s="1163"/>
      <c r="B175" s="1166"/>
      <c r="C175" s="1207"/>
      <c r="D175" s="1166"/>
      <c r="E175" s="1166"/>
      <c r="F175" s="1171"/>
      <c r="G175" s="1166"/>
      <c r="H175" s="1194"/>
      <c r="I175" s="1171"/>
      <c r="J175" s="1171"/>
      <c r="K175" s="1174"/>
      <c r="L175" s="1203"/>
      <c r="M175" s="1205"/>
      <c r="N175" s="1177"/>
      <c r="O175" s="1177"/>
      <c r="P175" s="1171"/>
      <c r="Q175" s="218"/>
      <c r="R175" s="626"/>
    </row>
    <row r="176" spans="1:18" s="428" customFormat="1" ht="24" customHeight="1">
      <c r="A176" s="30">
        <v>1</v>
      </c>
      <c r="B176" s="422">
        <v>14</v>
      </c>
      <c r="C176" s="68" t="s">
        <v>2334</v>
      </c>
      <c r="D176" s="422"/>
      <c r="E176" s="422" t="s">
        <v>3214</v>
      </c>
      <c r="F176" s="10" t="s">
        <v>928</v>
      </c>
      <c r="G176" s="697" t="s">
        <v>3405</v>
      </c>
      <c r="H176" s="44">
        <v>10206</v>
      </c>
      <c r="I176" s="264">
        <v>35139</v>
      </c>
      <c r="J176" s="271">
        <v>35314</v>
      </c>
      <c r="K176" s="40" t="s">
        <v>815</v>
      </c>
      <c r="L176" s="10" t="s">
        <v>1220</v>
      </c>
      <c r="M176" s="32" t="s">
        <v>1445</v>
      </c>
      <c r="N176" s="75" t="s">
        <v>3081</v>
      </c>
      <c r="O176" s="678" t="s">
        <v>3081</v>
      </c>
      <c r="P176" s="27" t="s">
        <v>103</v>
      </c>
      <c r="Q176" s="218"/>
      <c r="R176" s="626"/>
    </row>
    <row r="177" spans="1:19" ht="33.75">
      <c r="A177" s="30">
        <v>2</v>
      </c>
      <c r="B177" s="422">
        <v>41</v>
      </c>
      <c r="C177" s="68" t="s">
        <v>710</v>
      </c>
      <c r="D177" s="422"/>
      <c r="E177" s="422" t="s">
        <v>3214</v>
      </c>
      <c r="F177" s="10" t="s">
        <v>2569</v>
      </c>
      <c r="G177" s="697" t="s">
        <v>3405</v>
      </c>
      <c r="H177" s="44">
        <v>1620</v>
      </c>
      <c r="I177" s="264">
        <v>35557</v>
      </c>
      <c r="J177" s="271">
        <v>35381</v>
      </c>
      <c r="K177" s="40" t="s">
        <v>1359</v>
      </c>
      <c r="L177" s="10" t="s">
        <v>1220</v>
      </c>
      <c r="M177" s="32" t="s">
        <v>2270</v>
      </c>
      <c r="N177" s="75" t="s">
        <v>3081</v>
      </c>
      <c r="O177" s="678" t="s">
        <v>3081</v>
      </c>
      <c r="P177" s="27" t="s">
        <v>103</v>
      </c>
      <c r="Q177" s="505"/>
      <c r="S177" s="2"/>
    </row>
    <row r="178" spans="1:19" ht="33.75">
      <c r="A178" s="30">
        <v>3</v>
      </c>
      <c r="B178" s="422">
        <v>3</v>
      </c>
      <c r="C178" s="68" t="s">
        <v>2317</v>
      </c>
      <c r="D178" s="422"/>
      <c r="E178" s="422" t="s">
        <v>3214</v>
      </c>
      <c r="F178" s="10" t="s">
        <v>1793</v>
      </c>
      <c r="G178" s="697" t="s">
        <v>3405</v>
      </c>
      <c r="H178" s="44">
        <v>729</v>
      </c>
      <c r="I178" s="264">
        <v>34997</v>
      </c>
      <c r="J178" s="271">
        <v>35408</v>
      </c>
      <c r="K178" s="40" t="s">
        <v>1206</v>
      </c>
      <c r="L178" s="10" t="s">
        <v>1220</v>
      </c>
      <c r="M178" s="32" t="s">
        <v>2270</v>
      </c>
      <c r="N178" s="75" t="s">
        <v>3081</v>
      </c>
      <c r="O178" s="678" t="s">
        <v>3081</v>
      </c>
      <c r="P178" s="27" t="s">
        <v>103</v>
      </c>
      <c r="Q178" s="505"/>
      <c r="S178" s="2"/>
    </row>
    <row r="179" spans="1:19" ht="45">
      <c r="A179" s="30">
        <v>4</v>
      </c>
      <c r="B179" s="422">
        <v>54</v>
      </c>
      <c r="C179" s="68" t="s">
        <v>719</v>
      </c>
      <c r="D179" s="422"/>
      <c r="E179" s="422" t="s">
        <v>3214</v>
      </c>
      <c r="F179" s="10" t="s">
        <v>1230</v>
      </c>
      <c r="G179" s="697" t="s">
        <v>3405</v>
      </c>
      <c r="H179" s="44">
        <v>81</v>
      </c>
      <c r="I179" s="264">
        <v>35711</v>
      </c>
      <c r="J179" s="271">
        <v>36123</v>
      </c>
      <c r="K179" s="40" t="s">
        <v>2679</v>
      </c>
      <c r="L179" s="10" t="s">
        <v>1220</v>
      </c>
      <c r="M179" s="32" t="s">
        <v>2193</v>
      </c>
      <c r="N179" s="75" t="s">
        <v>3081</v>
      </c>
      <c r="O179" s="678" t="s">
        <v>3081</v>
      </c>
      <c r="P179" s="27" t="s">
        <v>1196</v>
      </c>
      <c r="Q179" s="505"/>
      <c r="S179" s="2"/>
    </row>
    <row r="180" spans="1:19" ht="45">
      <c r="A180" s="30">
        <v>5</v>
      </c>
      <c r="B180" s="422">
        <v>55</v>
      </c>
      <c r="C180" s="68" t="s">
        <v>1790</v>
      </c>
      <c r="D180" s="422"/>
      <c r="E180" s="422" t="s">
        <v>3214</v>
      </c>
      <c r="F180" s="10" t="s">
        <v>971</v>
      </c>
      <c r="G180" s="697" t="s">
        <v>3405</v>
      </c>
      <c r="H180" s="44">
        <v>81</v>
      </c>
      <c r="I180" s="264">
        <v>35712</v>
      </c>
      <c r="J180" s="271">
        <v>36123</v>
      </c>
      <c r="K180" s="40" t="s">
        <v>1527</v>
      </c>
      <c r="L180" s="10" t="s">
        <v>1220</v>
      </c>
      <c r="M180" s="32" t="s">
        <v>2193</v>
      </c>
      <c r="N180" s="75" t="s">
        <v>3081</v>
      </c>
      <c r="O180" s="678" t="s">
        <v>3081</v>
      </c>
      <c r="P180" s="27" t="s">
        <v>1196</v>
      </c>
      <c r="Q180" s="505"/>
      <c r="S180" s="2"/>
    </row>
    <row r="181" spans="1:19" ht="33.75">
      <c r="A181" s="30">
        <v>6</v>
      </c>
      <c r="B181" s="422">
        <v>8</v>
      </c>
      <c r="C181" s="68" t="s">
        <v>605</v>
      </c>
      <c r="D181" s="422"/>
      <c r="E181" s="422" t="s">
        <v>3214</v>
      </c>
      <c r="F181" s="10" t="s">
        <v>303</v>
      </c>
      <c r="G181" s="697" t="s">
        <v>3405</v>
      </c>
      <c r="H181" s="44">
        <v>252.4392</v>
      </c>
      <c r="I181" s="264">
        <v>35061</v>
      </c>
      <c r="J181" s="271">
        <v>36461</v>
      </c>
      <c r="K181" s="40" t="s">
        <v>1904</v>
      </c>
      <c r="L181" s="10" t="s">
        <v>1220</v>
      </c>
      <c r="M181" s="32" t="s">
        <v>986</v>
      </c>
      <c r="N181" s="75" t="s">
        <v>3081</v>
      </c>
      <c r="O181" s="678" t="s">
        <v>3081</v>
      </c>
      <c r="P181" s="27" t="s">
        <v>103</v>
      </c>
      <c r="Q181" s="505"/>
      <c r="S181" s="2"/>
    </row>
    <row r="182" spans="1:19" ht="33.75">
      <c r="A182" s="30">
        <v>7</v>
      </c>
      <c r="B182" s="422">
        <v>39</v>
      </c>
      <c r="C182" s="68" t="s">
        <v>709</v>
      </c>
      <c r="D182" s="422"/>
      <c r="E182" s="422" t="s">
        <v>3214</v>
      </c>
      <c r="F182" s="10" t="s">
        <v>2568</v>
      </c>
      <c r="G182" s="697" t="s">
        <v>3405</v>
      </c>
      <c r="H182" s="44">
        <v>2187</v>
      </c>
      <c r="I182" s="264">
        <v>35537</v>
      </c>
      <c r="J182" s="271">
        <v>36461</v>
      </c>
      <c r="K182" s="40" t="s">
        <v>451</v>
      </c>
      <c r="L182" s="10" t="s">
        <v>79</v>
      </c>
      <c r="M182" s="32" t="s">
        <v>1445</v>
      </c>
      <c r="N182" s="75" t="s">
        <v>3081</v>
      </c>
      <c r="O182" s="678" t="s">
        <v>3081</v>
      </c>
      <c r="P182" s="27" t="s">
        <v>103</v>
      </c>
      <c r="Q182" s="505"/>
      <c r="S182" s="2"/>
    </row>
    <row r="183" spans="1:19" ht="33.75">
      <c r="A183" s="30">
        <v>8</v>
      </c>
      <c r="B183" s="422">
        <v>16</v>
      </c>
      <c r="C183" s="68" t="s">
        <v>1117</v>
      </c>
      <c r="D183" s="422"/>
      <c r="E183" s="422" t="s">
        <v>3214</v>
      </c>
      <c r="F183" s="10" t="s">
        <v>544</v>
      </c>
      <c r="G183" s="697" t="s">
        <v>3405</v>
      </c>
      <c r="H183" s="44">
        <v>81</v>
      </c>
      <c r="I183" s="264">
        <v>35157</v>
      </c>
      <c r="J183" s="271">
        <v>36468</v>
      </c>
      <c r="K183" s="40" t="s">
        <v>2428</v>
      </c>
      <c r="L183" s="10" t="s">
        <v>1220</v>
      </c>
      <c r="M183" s="32" t="s">
        <v>2270</v>
      </c>
      <c r="N183" s="75" t="s">
        <v>3081</v>
      </c>
      <c r="O183" s="678" t="s">
        <v>3081</v>
      </c>
      <c r="P183" s="27" t="s">
        <v>103</v>
      </c>
      <c r="Q183" s="505"/>
      <c r="S183" s="2"/>
    </row>
    <row r="184" spans="1:19" ht="33.75">
      <c r="A184" s="30">
        <v>9</v>
      </c>
      <c r="B184" s="422">
        <v>46</v>
      </c>
      <c r="C184" s="68" t="s">
        <v>553</v>
      </c>
      <c r="D184" s="422"/>
      <c r="E184" s="422" t="s">
        <v>3214</v>
      </c>
      <c r="F184" s="10" t="s">
        <v>928</v>
      </c>
      <c r="G184" s="697" t="s">
        <v>3405</v>
      </c>
      <c r="H184" s="44">
        <v>648</v>
      </c>
      <c r="I184" s="264">
        <v>35590</v>
      </c>
      <c r="J184" s="271">
        <v>36475</v>
      </c>
      <c r="K184" s="40" t="s">
        <v>46</v>
      </c>
      <c r="L184" s="10" t="s">
        <v>1220</v>
      </c>
      <c r="M184" s="32" t="s">
        <v>1445</v>
      </c>
      <c r="N184" s="75" t="s">
        <v>3081</v>
      </c>
      <c r="O184" s="678" t="s">
        <v>3081</v>
      </c>
      <c r="P184" s="27" t="s">
        <v>103</v>
      </c>
      <c r="Q184" s="505"/>
      <c r="S184" s="2"/>
    </row>
    <row r="185" spans="1:19" ht="33.75">
      <c r="A185" s="30">
        <v>10</v>
      </c>
      <c r="B185" s="422">
        <v>61</v>
      </c>
      <c r="C185" s="68" t="s">
        <v>1760</v>
      </c>
      <c r="D185" s="422"/>
      <c r="E185" s="422" t="s">
        <v>3214</v>
      </c>
      <c r="F185" s="10" t="s">
        <v>2466</v>
      </c>
      <c r="G185" s="697" t="s">
        <v>3405</v>
      </c>
      <c r="H185" s="44">
        <v>688.5</v>
      </c>
      <c r="I185" s="264">
        <v>36024</v>
      </c>
      <c r="J185" s="271">
        <v>36504</v>
      </c>
      <c r="K185" s="40" t="s">
        <v>1334</v>
      </c>
      <c r="L185" s="10" t="s">
        <v>874</v>
      </c>
      <c r="M185" s="32" t="s">
        <v>920</v>
      </c>
      <c r="N185" s="75" t="s">
        <v>3081</v>
      </c>
      <c r="O185" s="678" t="s">
        <v>3081</v>
      </c>
      <c r="P185" s="27" t="s">
        <v>103</v>
      </c>
      <c r="Q185" s="505"/>
      <c r="S185" s="2"/>
    </row>
    <row r="186" spans="1:19" ht="45">
      <c r="A186" s="30">
        <v>11</v>
      </c>
      <c r="B186" s="422">
        <v>65</v>
      </c>
      <c r="C186" s="68" t="s">
        <v>2357</v>
      </c>
      <c r="D186" s="422"/>
      <c r="E186" s="422" t="s">
        <v>3214</v>
      </c>
      <c r="F186" s="10" t="s">
        <v>394</v>
      </c>
      <c r="G186" s="697" t="s">
        <v>3405</v>
      </c>
      <c r="H186" s="44">
        <v>1236</v>
      </c>
      <c r="I186" s="264">
        <v>36097</v>
      </c>
      <c r="J186" s="271">
        <v>36566</v>
      </c>
      <c r="K186" s="40" t="s">
        <v>536</v>
      </c>
      <c r="L186" s="10" t="s">
        <v>79</v>
      </c>
      <c r="M186" s="32" t="s">
        <v>2362</v>
      </c>
      <c r="N186" s="75" t="s">
        <v>3081</v>
      </c>
      <c r="O186" s="678" t="s">
        <v>3081</v>
      </c>
      <c r="P186" s="27" t="s">
        <v>2308</v>
      </c>
      <c r="Q186" s="505"/>
      <c r="S186" s="2"/>
    </row>
    <row r="187" spans="1:19" ht="33.75">
      <c r="A187" s="30">
        <v>12</v>
      </c>
      <c r="B187" s="422">
        <v>6</v>
      </c>
      <c r="C187" s="68" t="s">
        <v>603</v>
      </c>
      <c r="D187" s="422"/>
      <c r="E187" s="422" t="s">
        <v>3214</v>
      </c>
      <c r="F187" s="10" t="s">
        <v>928</v>
      </c>
      <c r="G187" s="697" t="s">
        <v>3405</v>
      </c>
      <c r="H187" s="44">
        <v>5022</v>
      </c>
      <c r="I187" s="264">
        <v>35023</v>
      </c>
      <c r="J187" s="271">
        <v>36588</v>
      </c>
      <c r="K187" s="40" t="s">
        <v>78</v>
      </c>
      <c r="L187" s="10" t="s">
        <v>79</v>
      </c>
      <c r="M187" s="32" t="s">
        <v>1445</v>
      </c>
      <c r="N187" s="75" t="s">
        <v>3081</v>
      </c>
      <c r="O187" s="678" t="s">
        <v>3081</v>
      </c>
      <c r="P187" s="27" t="s">
        <v>103</v>
      </c>
      <c r="Q187" s="505"/>
      <c r="S187" s="2"/>
    </row>
    <row r="188" spans="1:19" ht="33.75">
      <c r="A188" s="30">
        <v>13</v>
      </c>
      <c r="B188" s="422">
        <v>42</v>
      </c>
      <c r="C188" s="68" t="s">
        <v>552</v>
      </c>
      <c r="D188" s="422"/>
      <c r="E188" s="422" t="s">
        <v>3214</v>
      </c>
      <c r="F188" s="10" t="s">
        <v>934</v>
      </c>
      <c r="G188" s="697" t="s">
        <v>3405</v>
      </c>
      <c r="H188" s="44">
        <v>1620</v>
      </c>
      <c r="I188" s="264">
        <v>35557</v>
      </c>
      <c r="J188" s="271">
        <v>36650</v>
      </c>
      <c r="K188" s="40" t="s">
        <v>942</v>
      </c>
      <c r="L188" s="10" t="s">
        <v>1220</v>
      </c>
      <c r="M188" s="32" t="s">
        <v>2270</v>
      </c>
      <c r="N188" s="75" t="s">
        <v>3081</v>
      </c>
      <c r="O188" s="678" t="s">
        <v>3081</v>
      </c>
      <c r="P188" s="27" t="s">
        <v>103</v>
      </c>
      <c r="Q188" s="505"/>
      <c r="S188" s="2"/>
    </row>
    <row r="189" spans="1:19" ht="45">
      <c r="A189" s="30">
        <v>14</v>
      </c>
      <c r="B189" s="422">
        <v>64</v>
      </c>
      <c r="C189" s="68" t="s">
        <v>2356</v>
      </c>
      <c r="D189" s="422"/>
      <c r="E189" s="422" t="s">
        <v>3214</v>
      </c>
      <c r="F189" s="10" t="s">
        <v>1315</v>
      </c>
      <c r="G189" s="697" t="s">
        <v>3405</v>
      </c>
      <c r="H189" s="44">
        <v>1350.7666</v>
      </c>
      <c r="I189" s="264">
        <v>36095</v>
      </c>
      <c r="J189" s="271">
        <v>36738</v>
      </c>
      <c r="K189" s="40" t="s">
        <v>536</v>
      </c>
      <c r="L189" s="10" t="s">
        <v>79</v>
      </c>
      <c r="M189" s="32" t="s">
        <v>2362</v>
      </c>
      <c r="N189" s="75" t="s">
        <v>3081</v>
      </c>
      <c r="O189" s="678" t="s">
        <v>3081</v>
      </c>
      <c r="P189" s="27" t="s">
        <v>2308</v>
      </c>
      <c r="Q189" s="505"/>
      <c r="S189" s="2"/>
    </row>
    <row r="190" spans="1:19" ht="33.75">
      <c r="A190" s="30">
        <v>15</v>
      </c>
      <c r="B190" s="426">
        <v>38</v>
      </c>
      <c r="C190" s="387" t="s">
        <v>708</v>
      </c>
      <c r="D190" s="426"/>
      <c r="E190" s="426" t="s">
        <v>3214</v>
      </c>
      <c r="F190" s="78" t="s">
        <v>1308</v>
      </c>
      <c r="G190" s="697" t="s">
        <v>3405</v>
      </c>
      <c r="H190" s="163">
        <v>486</v>
      </c>
      <c r="I190" s="272">
        <v>35499</v>
      </c>
      <c r="J190" s="274">
        <v>36749</v>
      </c>
      <c r="K190" s="244" t="s">
        <v>245</v>
      </c>
      <c r="L190" s="78" t="s">
        <v>1252</v>
      </c>
      <c r="M190" s="140" t="s">
        <v>2270</v>
      </c>
      <c r="N190" s="541" t="s">
        <v>3081</v>
      </c>
      <c r="O190" s="678" t="s">
        <v>3081</v>
      </c>
      <c r="P190" s="520" t="s">
        <v>103</v>
      </c>
      <c r="Q190" s="505"/>
      <c r="S190" s="2"/>
    </row>
    <row r="191" spans="1:19" ht="33.75">
      <c r="A191" s="30">
        <v>16</v>
      </c>
      <c r="B191" s="422">
        <v>56</v>
      </c>
      <c r="C191" s="68" t="s">
        <v>2016</v>
      </c>
      <c r="D191" s="422"/>
      <c r="E191" s="422" t="s">
        <v>3214</v>
      </c>
      <c r="F191" s="10" t="s">
        <v>303</v>
      </c>
      <c r="G191" s="697" t="s">
        <v>3405</v>
      </c>
      <c r="H191" s="44">
        <v>162</v>
      </c>
      <c r="I191" s="264">
        <v>35731</v>
      </c>
      <c r="J191" s="271">
        <v>36749</v>
      </c>
      <c r="K191" s="40" t="s">
        <v>1671</v>
      </c>
      <c r="L191" s="10" t="s">
        <v>1220</v>
      </c>
      <c r="M191" s="32" t="s">
        <v>609</v>
      </c>
      <c r="N191" s="75" t="s">
        <v>3081</v>
      </c>
      <c r="O191" s="678" t="s">
        <v>3081</v>
      </c>
      <c r="P191" s="27" t="s">
        <v>103</v>
      </c>
      <c r="Q191" s="505"/>
      <c r="S191" s="2"/>
    </row>
    <row r="192" spans="1:19" ht="45">
      <c r="A192" s="30">
        <v>17</v>
      </c>
      <c r="B192" s="422">
        <v>2</v>
      </c>
      <c r="C192" s="68" t="s">
        <v>225</v>
      </c>
      <c r="D192" s="422"/>
      <c r="E192" s="422" t="s">
        <v>3214</v>
      </c>
      <c r="F192" s="10" t="s">
        <v>928</v>
      </c>
      <c r="G192" s="697" t="s">
        <v>3405</v>
      </c>
      <c r="H192" s="44">
        <v>1130</v>
      </c>
      <c r="I192" s="264">
        <v>34995</v>
      </c>
      <c r="J192" s="271">
        <v>36908</v>
      </c>
      <c r="K192" s="40" t="s">
        <v>929</v>
      </c>
      <c r="L192" s="10" t="s">
        <v>1220</v>
      </c>
      <c r="M192" s="32" t="s">
        <v>543</v>
      </c>
      <c r="N192" s="75" t="s">
        <v>3081</v>
      </c>
      <c r="O192" s="678" t="s">
        <v>3081</v>
      </c>
      <c r="P192" s="27" t="s">
        <v>2309</v>
      </c>
      <c r="Q192" s="505"/>
      <c r="S192" s="2"/>
    </row>
    <row r="193" spans="1:19" ht="45">
      <c r="A193" s="30">
        <v>18</v>
      </c>
      <c r="B193" s="422">
        <v>4</v>
      </c>
      <c r="C193" s="68" t="s">
        <v>601</v>
      </c>
      <c r="D193" s="422"/>
      <c r="E193" s="422" t="s">
        <v>3214</v>
      </c>
      <c r="F193" s="10" t="s">
        <v>1308</v>
      </c>
      <c r="G193" s="697" t="s">
        <v>3405</v>
      </c>
      <c r="H193" s="44">
        <v>4050</v>
      </c>
      <c r="I193" s="264">
        <v>34999</v>
      </c>
      <c r="J193" s="271">
        <v>36908</v>
      </c>
      <c r="K193" s="40" t="s">
        <v>2608</v>
      </c>
      <c r="L193" s="10" t="s">
        <v>1252</v>
      </c>
      <c r="M193" s="32" t="s">
        <v>2270</v>
      </c>
      <c r="N193" s="75" t="s">
        <v>3081</v>
      </c>
      <c r="O193" s="678" t="s">
        <v>3081</v>
      </c>
      <c r="P193" s="27" t="s">
        <v>2309</v>
      </c>
      <c r="Q193" s="505"/>
      <c r="S193" s="2"/>
    </row>
    <row r="194" spans="1:19" ht="45">
      <c r="A194" s="30">
        <v>19</v>
      </c>
      <c r="B194" s="422">
        <v>17</v>
      </c>
      <c r="C194" s="68" t="s">
        <v>236</v>
      </c>
      <c r="D194" s="422"/>
      <c r="E194" s="422" t="s">
        <v>3214</v>
      </c>
      <c r="F194" s="10" t="s">
        <v>1018</v>
      </c>
      <c r="G194" s="697" t="s">
        <v>3405</v>
      </c>
      <c r="H194" s="44">
        <v>162</v>
      </c>
      <c r="I194" s="264">
        <v>35163</v>
      </c>
      <c r="J194" s="271">
        <v>36908</v>
      </c>
      <c r="K194" s="40" t="s">
        <v>2428</v>
      </c>
      <c r="L194" s="10" t="s">
        <v>1220</v>
      </c>
      <c r="M194" s="32" t="s">
        <v>2270</v>
      </c>
      <c r="N194" s="75" t="s">
        <v>3081</v>
      </c>
      <c r="O194" s="678" t="s">
        <v>3081</v>
      </c>
      <c r="P194" s="27" t="s">
        <v>2309</v>
      </c>
      <c r="Q194" s="505"/>
      <c r="S194" s="2"/>
    </row>
    <row r="195" spans="1:19" ht="45">
      <c r="A195" s="30">
        <v>20</v>
      </c>
      <c r="B195" s="422">
        <v>21</v>
      </c>
      <c r="C195" s="68" t="s">
        <v>1998</v>
      </c>
      <c r="D195" s="422"/>
      <c r="E195" s="422" t="s">
        <v>3214</v>
      </c>
      <c r="F195" s="10" t="s">
        <v>730</v>
      </c>
      <c r="G195" s="697" t="s">
        <v>3405</v>
      </c>
      <c r="H195" s="44">
        <v>2500</v>
      </c>
      <c r="I195" s="264">
        <v>35223</v>
      </c>
      <c r="J195" s="271">
        <v>36908</v>
      </c>
      <c r="K195" s="40" t="s">
        <v>731</v>
      </c>
      <c r="L195" s="10" t="s">
        <v>874</v>
      </c>
      <c r="M195" s="32" t="s">
        <v>1616</v>
      </c>
      <c r="N195" s="75" t="s">
        <v>3081</v>
      </c>
      <c r="O195" s="678" t="s">
        <v>3081</v>
      </c>
      <c r="P195" s="27" t="s">
        <v>2309</v>
      </c>
      <c r="Q195" s="505"/>
      <c r="S195" s="2"/>
    </row>
    <row r="196" spans="1:19" ht="45">
      <c r="A196" s="30">
        <v>21</v>
      </c>
      <c r="B196" s="422">
        <v>26</v>
      </c>
      <c r="C196" s="68" t="s">
        <v>273</v>
      </c>
      <c r="D196" s="422"/>
      <c r="E196" s="422" t="s">
        <v>3214</v>
      </c>
      <c r="F196" s="10" t="s">
        <v>928</v>
      </c>
      <c r="G196" s="697" t="s">
        <v>3405</v>
      </c>
      <c r="H196" s="44">
        <v>9477</v>
      </c>
      <c r="I196" s="264">
        <v>35269</v>
      </c>
      <c r="J196" s="271">
        <v>36908</v>
      </c>
      <c r="K196" s="40" t="s">
        <v>815</v>
      </c>
      <c r="L196" s="10" t="s">
        <v>1220</v>
      </c>
      <c r="M196" s="32" t="s">
        <v>543</v>
      </c>
      <c r="N196" s="75" t="s">
        <v>3081</v>
      </c>
      <c r="O196" s="678" t="s">
        <v>3081</v>
      </c>
      <c r="P196" s="27" t="s">
        <v>2309</v>
      </c>
      <c r="Q196" s="505"/>
      <c r="S196" s="2"/>
    </row>
    <row r="197" spans="1:19" ht="45">
      <c r="A197" s="30">
        <v>22</v>
      </c>
      <c r="B197" s="422">
        <v>27</v>
      </c>
      <c r="C197" s="68" t="s">
        <v>1830</v>
      </c>
      <c r="D197" s="422"/>
      <c r="E197" s="422" t="s">
        <v>3214</v>
      </c>
      <c r="F197" s="10" t="s">
        <v>2011</v>
      </c>
      <c r="G197" s="697" t="s">
        <v>3405</v>
      </c>
      <c r="H197" s="44">
        <v>6966</v>
      </c>
      <c r="I197" s="264">
        <v>35319</v>
      </c>
      <c r="J197" s="271">
        <v>36908</v>
      </c>
      <c r="K197" s="40" t="s">
        <v>78</v>
      </c>
      <c r="L197" s="10" t="s">
        <v>79</v>
      </c>
      <c r="M197" s="32" t="s">
        <v>543</v>
      </c>
      <c r="N197" s="75" t="s">
        <v>3081</v>
      </c>
      <c r="O197" s="678" t="s">
        <v>3081</v>
      </c>
      <c r="P197" s="27" t="s">
        <v>2309</v>
      </c>
      <c r="Q197" s="505"/>
      <c r="S197" s="2"/>
    </row>
    <row r="198" spans="1:19" ht="45">
      <c r="A198" s="30">
        <v>23</v>
      </c>
      <c r="B198" s="422">
        <v>7</v>
      </c>
      <c r="C198" s="68" t="s">
        <v>604</v>
      </c>
      <c r="D198" s="422"/>
      <c r="E198" s="422" t="s">
        <v>3214</v>
      </c>
      <c r="F198" s="10" t="s">
        <v>303</v>
      </c>
      <c r="G198" s="697" t="s">
        <v>3405</v>
      </c>
      <c r="H198" s="44">
        <v>2880</v>
      </c>
      <c r="I198" s="264">
        <v>35040</v>
      </c>
      <c r="J198" s="271">
        <v>36921</v>
      </c>
      <c r="K198" s="40" t="s">
        <v>1675</v>
      </c>
      <c r="L198" s="10" t="s">
        <v>1220</v>
      </c>
      <c r="M198" s="32" t="s">
        <v>2270</v>
      </c>
      <c r="N198" s="75" t="s">
        <v>3081</v>
      </c>
      <c r="O198" s="678" t="s">
        <v>3081</v>
      </c>
      <c r="P198" s="27" t="s">
        <v>2309</v>
      </c>
      <c r="Q198" s="505"/>
      <c r="S198" s="2"/>
    </row>
    <row r="199" spans="1:19" ht="45">
      <c r="A199" s="30">
        <v>24</v>
      </c>
      <c r="B199" s="422">
        <v>13</v>
      </c>
      <c r="C199" s="68" t="s">
        <v>1877</v>
      </c>
      <c r="D199" s="422"/>
      <c r="E199" s="422" t="s">
        <v>3214</v>
      </c>
      <c r="F199" s="10" t="s">
        <v>303</v>
      </c>
      <c r="G199" s="697" t="s">
        <v>3405</v>
      </c>
      <c r="H199" s="44">
        <v>3321</v>
      </c>
      <c r="I199" s="264">
        <v>35132</v>
      </c>
      <c r="J199" s="271">
        <v>36921</v>
      </c>
      <c r="K199" s="40" t="s">
        <v>2739</v>
      </c>
      <c r="L199" s="10" t="s">
        <v>1220</v>
      </c>
      <c r="M199" s="32" t="s">
        <v>740</v>
      </c>
      <c r="N199" s="75" t="s">
        <v>3081</v>
      </c>
      <c r="O199" s="678" t="s">
        <v>3081</v>
      </c>
      <c r="P199" s="27" t="s">
        <v>2309</v>
      </c>
      <c r="Q199" s="505"/>
      <c r="S199" s="2"/>
    </row>
    <row r="200" spans="1:19" ht="45">
      <c r="A200" s="30">
        <v>25</v>
      </c>
      <c r="B200" s="422">
        <v>15</v>
      </c>
      <c r="C200" s="68" t="s">
        <v>1116</v>
      </c>
      <c r="D200" s="422"/>
      <c r="E200" s="422" t="s">
        <v>3214</v>
      </c>
      <c r="F200" s="10" t="s">
        <v>303</v>
      </c>
      <c r="G200" s="697" t="s">
        <v>3405</v>
      </c>
      <c r="H200" s="44">
        <v>2592</v>
      </c>
      <c r="I200" s="264">
        <v>35156</v>
      </c>
      <c r="J200" s="271">
        <v>36921</v>
      </c>
      <c r="K200" s="40" t="s">
        <v>1604</v>
      </c>
      <c r="L200" s="10" t="s">
        <v>1220</v>
      </c>
      <c r="M200" s="32" t="s">
        <v>2270</v>
      </c>
      <c r="N200" s="75" t="s">
        <v>3081</v>
      </c>
      <c r="O200" s="678" t="s">
        <v>3081</v>
      </c>
      <c r="P200" s="27" t="s">
        <v>2309</v>
      </c>
      <c r="Q200" s="505"/>
      <c r="S200" s="2"/>
    </row>
    <row r="201" spans="1:19" ht="45">
      <c r="A201" s="30">
        <v>26</v>
      </c>
      <c r="B201" s="422">
        <v>28</v>
      </c>
      <c r="C201" s="68" t="s">
        <v>846</v>
      </c>
      <c r="D201" s="422"/>
      <c r="E201" s="422" t="s">
        <v>3214</v>
      </c>
      <c r="F201" s="10" t="s">
        <v>303</v>
      </c>
      <c r="G201" s="697" t="s">
        <v>3405</v>
      </c>
      <c r="H201" s="44">
        <v>486</v>
      </c>
      <c r="I201" s="264">
        <v>35341</v>
      </c>
      <c r="J201" s="271">
        <v>36921</v>
      </c>
      <c r="K201" s="40" t="s">
        <v>1415</v>
      </c>
      <c r="L201" s="10" t="s">
        <v>79</v>
      </c>
      <c r="M201" s="32" t="s">
        <v>1367</v>
      </c>
      <c r="N201" s="75" t="s">
        <v>3081</v>
      </c>
      <c r="O201" s="678" t="s">
        <v>3081</v>
      </c>
      <c r="P201" s="27" t="s">
        <v>2309</v>
      </c>
      <c r="Q201" s="505"/>
      <c r="S201" s="2"/>
    </row>
    <row r="202" spans="1:19" ht="45">
      <c r="A202" s="30">
        <v>27</v>
      </c>
      <c r="B202" s="422">
        <v>50</v>
      </c>
      <c r="C202" s="68" t="s">
        <v>1123</v>
      </c>
      <c r="D202" s="422"/>
      <c r="E202" s="422" t="s">
        <v>3214</v>
      </c>
      <c r="F202" s="10" t="s">
        <v>303</v>
      </c>
      <c r="G202" s="697" t="s">
        <v>3405</v>
      </c>
      <c r="H202" s="44">
        <v>1377</v>
      </c>
      <c r="I202" s="264">
        <v>35655</v>
      </c>
      <c r="J202" s="271">
        <v>36921</v>
      </c>
      <c r="K202" s="40" t="s">
        <v>1671</v>
      </c>
      <c r="L202" s="10" t="s">
        <v>1220</v>
      </c>
      <c r="M202" s="32" t="s">
        <v>969</v>
      </c>
      <c r="N202" s="75" t="s">
        <v>3081</v>
      </c>
      <c r="O202" s="678" t="s">
        <v>3081</v>
      </c>
      <c r="P202" s="27" t="s">
        <v>2309</v>
      </c>
      <c r="Q202" s="505"/>
      <c r="S202" s="2"/>
    </row>
    <row r="203" spans="1:19" ht="45">
      <c r="A203" s="30">
        <v>28</v>
      </c>
      <c r="B203" s="422">
        <v>57</v>
      </c>
      <c r="C203" s="68" t="s">
        <v>1081</v>
      </c>
      <c r="D203" s="422"/>
      <c r="E203" s="422" t="s">
        <v>3214</v>
      </c>
      <c r="F203" s="10" t="s">
        <v>303</v>
      </c>
      <c r="G203" s="697" t="s">
        <v>3405</v>
      </c>
      <c r="H203" s="44">
        <v>972</v>
      </c>
      <c r="I203" s="264">
        <v>35860</v>
      </c>
      <c r="J203" s="271">
        <v>36921</v>
      </c>
      <c r="K203" s="40" t="s">
        <v>1587</v>
      </c>
      <c r="L203" s="10" t="s">
        <v>1220</v>
      </c>
      <c r="M203" s="32" t="s">
        <v>609</v>
      </c>
      <c r="N203" s="75" t="s">
        <v>3081</v>
      </c>
      <c r="O203" s="678" t="s">
        <v>3081</v>
      </c>
      <c r="P203" s="27" t="s">
        <v>2309</v>
      </c>
      <c r="Q203" s="505"/>
      <c r="S203" s="2"/>
    </row>
    <row r="204" spans="1:19" ht="45">
      <c r="A204" s="30">
        <v>29</v>
      </c>
      <c r="B204" s="422">
        <v>25</v>
      </c>
      <c r="C204" s="68" t="s">
        <v>1231</v>
      </c>
      <c r="D204" s="422"/>
      <c r="E204" s="422" t="s">
        <v>3214</v>
      </c>
      <c r="F204" s="10" t="s">
        <v>303</v>
      </c>
      <c r="G204" s="697" t="s">
        <v>3405</v>
      </c>
      <c r="H204" s="44">
        <v>2268</v>
      </c>
      <c r="I204" s="264">
        <v>35264</v>
      </c>
      <c r="J204" s="271">
        <v>36922</v>
      </c>
      <c r="K204" s="40" t="s">
        <v>335</v>
      </c>
      <c r="L204" s="10" t="s">
        <v>874</v>
      </c>
      <c r="M204" s="32" t="s">
        <v>493</v>
      </c>
      <c r="N204" s="75" t="s">
        <v>3081</v>
      </c>
      <c r="O204" s="678" t="s">
        <v>3081</v>
      </c>
      <c r="P204" s="27" t="s">
        <v>2309</v>
      </c>
      <c r="Q204" s="505"/>
      <c r="S204" s="2"/>
    </row>
    <row r="205" spans="1:19" ht="45">
      <c r="A205" s="30">
        <v>30</v>
      </c>
      <c r="B205" s="422">
        <v>51</v>
      </c>
      <c r="C205" s="68" t="s">
        <v>718</v>
      </c>
      <c r="D205" s="422"/>
      <c r="E205" s="422" t="s">
        <v>3214</v>
      </c>
      <c r="F205" s="10" t="s">
        <v>970</v>
      </c>
      <c r="G205" s="697" t="s">
        <v>3405</v>
      </c>
      <c r="H205" s="44">
        <v>1296</v>
      </c>
      <c r="I205" s="264">
        <v>35689</v>
      </c>
      <c r="J205" s="271">
        <v>37068</v>
      </c>
      <c r="K205" s="40" t="s">
        <v>1045</v>
      </c>
      <c r="L205" s="10" t="s">
        <v>1220</v>
      </c>
      <c r="M205" s="32" t="s">
        <v>2270</v>
      </c>
      <c r="N205" s="75" t="s">
        <v>3081</v>
      </c>
      <c r="O205" s="678" t="s">
        <v>3081</v>
      </c>
      <c r="P205" s="27" t="s">
        <v>2308</v>
      </c>
      <c r="Q205" s="505"/>
      <c r="S205" s="2"/>
    </row>
    <row r="206" spans="1:19" ht="45">
      <c r="A206" s="30">
        <v>31</v>
      </c>
      <c r="B206" s="422">
        <v>62</v>
      </c>
      <c r="C206" s="68" t="s">
        <v>1761</v>
      </c>
      <c r="D206" s="422"/>
      <c r="E206" s="422" t="s">
        <v>3214</v>
      </c>
      <c r="F206" s="10" t="s">
        <v>608</v>
      </c>
      <c r="G206" s="697" t="s">
        <v>3405</v>
      </c>
      <c r="H206" s="44">
        <v>16200</v>
      </c>
      <c r="I206" s="264">
        <v>36061</v>
      </c>
      <c r="J206" s="271">
        <v>37088</v>
      </c>
      <c r="K206" s="40" t="s">
        <v>1930</v>
      </c>
      <c r="L206" s="10" t="s">
        <v>874</v>
      </c>
      <c r="M206" s="32" t="s">
        <v>790</v>
      </c>
      <c r="N206" s="75" t="s">
        <v>3081</v>
      </c>
      <c r="O206" s="678" t="s">
        <v>3081</v>
      </c>
      <c r="P206" s="27" t="s">
        <v>2308</v>
      </c>
      <c r="Q206" s="505"/>
      <c r="S206" s="2"/>
    </row>
    <row r="207" spans="1:19" ht="45">
      <c r="A207" s="30">
        <v>32</v>
      </c>
      <c r="B207" s="422">
        <v>53</v>
      </c>
      <c r="C207" s="68" t="s">
        <v>1560</v>
      </c>
      <c r="D207" s="422"/>
      <c r="E207" s="422" t="s">
        <v>3214</v>
      </c>
      <c r="F207" s="10" t="s">
        <v>1542</v>
      </c>
      <c r="G207" s="697" t="s">
        <v>3405</v>
      </c>
      <c r="H207" s="44">
        <v>81</v>
      </c>
      <c r="I207" s="264">
        <v>35696</v>
      </c>
      <c r="J207" s="271">
        <v>37099</v>
      </c>
      <c r="K207" s="40" t="s">
        <v>768</v>
      </c>
      <c r="L207" s="10" t="s">
        <v>1220</v>
      </c>
      <c r="M207" s="32" t="s">
        <v>2270</v>
      </c>
      <c r="N207" s="75" t="s">
        <v>3081</v>
      </c>
      <c r="O207" s="678" t="s">
        <v>3081</v>
      </c>
      <c r="P207" s="27" t="s">
        <v>2308</v>
      </c>
      <c r="Q207" s="505"/>
      <c r="S207" s="2"/>
    </row>
    <row r="208" spans="1:19" ht="45">
      <c r="A208" s="30">
        <v>33</v>
      </c>
      <c r="B208" s="422">
        <v>5</v>
      </c>
      <c r="C208" s="68" t="s">
        <v>602</v>
      </c>
      <c r="D208" s="422"/>
      <c r="E208" s="422" t="s">
        <v>3214</v>
      </c>
      <c r="F208" s="10" t="s">
        <v>2495</v>
      </c>
      <c r="G208" s="697" t="s">
        <v>3405</v>
      </c>
      <c r="H208" s="44">
        <v>972</v>
      </c>
      <c r="I208" s="264">
        <v>35010</v>
      </c>
      <c r="J208" s="271">
        <v>37145</v>
      </c>
      <c r="K208" s="40" t="s">
        <v>587</v>
      </c>
      <c r="L208" s="10" t="s">
        <v>1220</v>
      </c>
      <c r="M208" s="32" t="s">
        <v>2270</v>
      </c>
      <c r="N208" s="75" t="s">
        <v>3081</v>
      </c>
      <c r="O208" s="678" t="s">
        <v>3081</v>
      </c>
      <c r="P208" s="27" t="s">
        <v>2640</v>
      </c>
      <c r="Q208" s="505"/>
      <c r="S208" s="2"/>
    </row>
    <row r="209" spans="1:19" ht="45">
      <c r="A209" s="30">
        <v>34</v>
      </c>
      <c r="B209" s="422">
        <v>12</v>
      </c>
      <c r="C209" s="68" t="s">
        <v>906</v>
      </c>
      <c r="D209" s="422"/>
      <c r="E209" s="422" t="s">
        <v>3214</v>
      </c>
      <c r="F209" s="10" t="s">
        <v>1828</v>
      </c>
      <c r="G209" s="697" t="s">
        <v>3405</v>
      </c>
      <c r="H209" s="44">
        <v>1620</v>
      </c>
      <c r="I209" s="264">
        <v>35122</v>
      </c>
      <c r="J209" s="271">
        <v>37145</v>
      </c>
      <c r="K209" s="40" t="s">
        <v>587</v>
      </c>
      <c r="L209" s="10" t="s">
        <v>1220</v>
      </c>
      <c r="M209" s="32" t="s">
        <v>2270</v>
      </c>
      <c r="N209" s="75" t="s">
        <v>3081</v>
      </c>
      <c r="O209" s="678" t="s">
        <v>3081</v>
      </c>
      <c r="P209" s="27" t="s">
        <v>2640</v>
      </c>
      <c r="Q209" s="505"/>
      <c r="S209" s="2"/>
    </row>
    <row r="210" spans="1:19" ht="45">
      <c r="A210" s="30">
        <v>35</v>
      </c>
      <c r="B210" s="422">
        <v>31</v>
      </c>
      <c r="C210" s="68" t="s">
        <v>1524</v>
      </c>
      <c r="D210" s="422"/>
      <c r="E210" s="422" t="s">
        <v>3214</v>
      </c>
      <c r="F210" s="10" t="s">
        <v>976</v>
      </c>
      <c r="G210" s="697" t="s">
        <v>3405</v>
      </c>
      <c r="H210" s="44">
        <v>1620</v>
      </c>
      <c r="I210" s="264">
        <v>35347</v>
      </c>
      <c r="J210" s="271">
        <v>37145</v>
      </c>
      <c r="K210" s="40" t="s">
        <v>994</v>
      </c>
      <c r="L210" s="10" t="s">
        <v>79</v>
      </c>
      <c r="M210" s="32" t="s">
        <v>216</v>
      </c>
      <c r="N210" s="75" t="s">
        <v>3081</v>
      </c>
      <c r="O210" s="678" t="s">
        <v>3081</v>
      </c>
      <c r="P210" s="27" t="s">
        <v>2640</v>
      </c>
      <c r="Q210" s="505"/>
      <c r="S210" s="2"/>
    </row>
    <row r="211" spans="1:19" ht="45">
      <c r="A211" s="30">
        <v>36</v>
      </c>
      <c r="B211" s="422">
        <v>32</v>
      </c>
      <c r="C211" s="55" t="s">
        <v>662</v>
      </c>
      <c r="D211" s="422"/>
      <c r="E211" s="422" t="s">
        <v>3214</v>
      </c>
      <c r="F211" s="10" t="s">
        <v>720</v>
      </c>
      <c r="G211" s="697" t="s">
        <v>3405</v>
      </c>
      <c r="H211" s="44">
        <v>486</v>
      </c>
      <c r="I211" s="264">
        <v>35366</v>
      </c>
      <c r="J211" s="271">
        <v>37145</v>
      </c>
      <c r="K211" s="40" t="s">
        <v>2610</v>
      </c>
      <c r="L211" s="43" t="s">
        <v>1220</v>
      </c>
      <c r="M211" s="32" t="s">
        <v>2270</v>
      </c>
      <c r="N211" s="75" t="s">
        <v>3081</v>
      </c>
      <c r="O211" s="678" t="s">
        <v>3081</v>
      </c>
      <c r="P211" s="27" t="s">
        <v>2640</v>
      </c>
      <c r="Q211" s="505"/>
      <c r="S211" s="2"/>
    </row>
    <row r="212" spans="1:19" ht="45">
      <c r="A212" s="30">
        <v>37</v>
      </c>
      <c r="B212" s="422">
        <v>37</v>
      </c>
      <c r="C212" s="68" t="s">
        <v>1682</v>
      </c>
      <c r="D212" s="422"/>
      <c r="E212" s="422" t="s">
        <v>3214</v>
      </c>
      <c r="F212" s="10" t="s">
        <v>244</v>
      </c>
      <c r="G212" s="697" t="s">
        <v>3405</v>
      </c>
      <c r="H212" s="44">
        <v>162</v>
      </c>
      <c r="I212" s="264">
        <v>35496</v>
      </c>
      <c r="J212" s="271">
        <v>37145</v>
      </c>
      <c r="K212" s="40" t="s">
        <v>2679</v>
      </c>
      <c r="L212" s="10" t="s">
        <v>1220</v>
      </c>
      <c r="M212" s="32" t="s">
        <v>2270</v>
      </c>
      <c r="N212" s="75" t="s">
        <v>3081</v>
      </c>
      <c r="O212" s="678" t="s">
        <v>3081</v>
      </c>
      <c r="P212" s="27" t="s">
        <v>2640</v>
      </c>
      <c r="Q212" s="505"/>
      <c r="S212" s="2"/>
    </row>
    <row r="213" spans="1:19" ht="45">
      <c r="A213" s="30">
        <v>38</v>
      </c>
      <c r="B213" s="422">
        <v>24</v>
      </c>
      <c r="C213" s="68" t="s">
        <v>127</v>
      </c>
      <c r="D213" s="422"/>
      <c r="E213" s="422" t="s">
        <v>3214</v>
      </c>
      <c r="F213" s="10" t="s">
        <v>1667</v>
      </c>
      <c r="G213" s="697" t="s">
        <v>3405</v>
      </c>
      <c r="H213" s="44">
        <v>1620</v>
      </c>
      <c r="I213" s="264">
        <v>35258</v>
      </c>
      <c r="J213" s="271">
        <v>37154</v>
      </c>
      <c r="K213" s="40" t="s">
        <v>1334</v>
      </c>
      <c r="L213" s="10" t="s">
        <v>874</v>
      </c>
      <c r="M213" s="32" t="s">
        <v>2270</v>
      </c>
      <c r="N213" s="75" t="s">
        <v>3081</v>
      </c>
      <c r="O213" s="678" t="s">
        <v>3081</v>
      </c>
      <c r="P213" s="27" t="s">
        <v>2640</v>
      </c>
      <c r="Q213" s="505"/>
      <c r="S213" s="2"/>
    </row>
    <row r="214" spans="1:19" ht="45">
      <c r="A214" s="30">
        <v>39</v>
      </c>
      <c r="B214" s="422">
        <v>36</v>
      </c>
      <c r="C214" s="68" t="s">
        <v>1525</v>
      </c>
      <c r="D214" s="422"/>
      <c r="E214" s="422" t="s">
        <v>3214</v>
      </c>
      <c r="F214" s="10" t="s">
        <v>243</v>
      </c>
      <c r="G214" s="697" t="s">
        <v>3405</v>
      </c>
      <c r="H214" s="44">
        <v>486</v>
      </c>
      <c r="I214" s="264">
        <v>35492</v>
      </c>
      <c r="J214" s="271">
        <v>37330</v>
      </c>
      <c r="K214" s="40" t="s">
        <v>1299</v>
      </c>
      <c r="L214" s="10" t="s">
        <v>79</v>
      </c>
      <c r="M214" s="32" t="s">
        <v>986</v>
      </c>
      <c r="N214" s="75" t="s">
        <v>3081</v>
      </c>
      <c r="O214" s="678" t="s">
        <v>3081</v>
      </c>
      <c r="P214" s="27" t="s">
        <v>2640</v>
      </c>
      <c r="Q214" s="505"/>
      <c r="S214" s="2"/>
    </row>
    <row r="215" spans="1:19" ht="45">
      <c r="A215" s="30">
        <v>40</v>
      </c>
      <c r="B215" s="422">
        <v>58</v>
      </c>
      <c r="C215" s="68" t="s">
        <v>1082</v>
      </c>
      <c r="D215" s="422"/>
      <c r="E215" s="422" t="s">
        <v>3214</v>
      </c>
      <c r="F215" s="10" t="s">
        <v>820</v>
      </c>
      <c r="G215" s="697" t="s">
        <v>3405</v>
      </c>
      <c r="H215" s="44">
        <v>891</v>
      </c>
      <c r="I215" s="264">
        <v>35936</v>
      </c>
      <c r="J215" s="271">
        <v>37608</v>
      </c>
      <c r="K215" s="40" t="s">
        <v>2371</v>
      </c>
      <c r="L215" s="10" t="s">
        <v>874</v>
      </c>
      <c r="M215" s="32" t="s">
        <v>821</v>
      </c>
      <c r="N215" s="75" t="s">
        <v>3081</v>
      </c>
      <c r="O215" s="678" t="s">
        <v>3081</v>
      </c>
      <c r="P215" s="27" t="s">
        <v>1196</v>
      </c>
      <c r="Q215" s="505"/>
      <c r="S215" s="2"/>
    </row>
    <row r="216" spans="1:19" ht="45">
      <c r="A216" s="30">
        <v>41</v>
      </c>
      <c r="B216" s="422">
        <v>59</v>
      </c>
      <c r="C216" s="68" t="s">
        <v>2130</v>
      </c>
      <c r="D216" s="422"/>
      <c r="E216" s="422" t="s">
        <v>3214</v>
      </c>
      <c r="F216" s="10" t="s">
        <v>820</v>
      </c>
      <c r="G216" s="697" t="s">
        <v>3405</v>
      </c>
      <c r="H216" s="44">
        <v>3402</v>
      </c>
      <c r="I216" s="264">
        <v>35936</v>
      </c>
      <c r="J216" s="271">
        <v>37608</v>
      </c>
      <c r="K216" s="40" t="s">
        <v>1037</v>
      </c>
      <c r="L216" s="10" t="s">
        <v>874</v>
      </c>
      <c r="M216" s="32" t="s">
        <v>821</v>
      </c>
      <c r="N216" s="75" t="s">
        <v>3081</v>
      </c>
      <c r="O216" s="678" t="s">
        <v>3081</v>
      </c>
      <c r="P216" s="27" t="s">
        <v>1196</v>
      </c>
      <c r="Q216" s="505"/>
      <c r="S216" s="2"/>
    </row>
    <row r="217" spans="1:19" ht="45">
      <c r="A217" s="30">
        <v>42</v>
      </c>
      <c r="B217" s="422">
        <v>29</v>
      </c>
      <c r="C217" s="55" t="s">
        <v>1870</v>
      </c>
      <c r="D217" s="422"/>
      <c r="E217" s="422" t="s">
        <v>3214</v>
      </c>
      <c r="F217" s="10" t="s">
        <v>149</v>
      </c>
      <c r="G217" s="697" t="s">
        <v>3405</v>
      </c>
      <c r="H217" s="44">
        <v>319</v>
      </c>
      <c r="I217" s="264">
        <v>35341</v>
      </c>
      <c r="J217" s="271">
        <v>37797</v>
      </c>
      <c r="K217" s="40" t="s">
        <v>1368</v>
      </c>
      <c r="L217" s="43" t="s">
        <v>79</v>
      </c>
      <c r="M217" s="32" t="s">
        <v>2176</v>
      </c>
      <c r="N217" s="75" t="s">
        <v>3081</v>
      </c>
      <c r="O217" s="678" t="s">
        <v>3081</v>
      </c>
      <c r="P217" s="27" t="s">
        <v>2640</v>
      </c>
      <c r="Q217" s="505"/>
      <c r="S217" s="2"/>
    </row>
    <row r="218" spans="1:19" ht="45">
      <c r="A218" s="30">
        <v>43</v>
      </c>
      <c r="B218" s="422">
        <v>30</v>
      </c>
      <c r="C218" s="55" t="s">
        <v>67</v>
      </c>
      <c r="D218" s="422"/>
      <c r="E218" s="422" t="s">
        <v>3214</v>
      </c>
      <c r="F218" s="10" t="s">
        <v>2337</v>
      </c>
      <c r="G218" s="697" t="s">
        <v>3405</v>
      </c>
      <c r="H218" s="44">
        <v>1620</v>
      </c>
      <c r="I218" s="264">
        <v>35346</v>
      </c>
      <c r="J218" s="271">
        <v>37797</v>
      </c>
      <c r="K218" s="40" t="s">
        <v>1950</v>
      </c>
      <c r="L218" s="43" t="s">
        <v>874</v>
      </c>
      <c r="M218" s="32" t="s">
        <v>1367</v>
      </c>
      <c r="N218" s="75" t="s">
        <v>3081</v>
      </c>
      <c r="O218" s="678" t="s">
        <v>3081</v>
      </c>
      <c r="P218" s="27" t="s">
        <v>1535</v>
      </c>
      <c r="Q218" s="505"/>
      <c r="S218" s="2"/>
    </row>
    <row r="219" spans="1:19" ht="56.25">
      <c r="A219" s="30">
        <v>44</v>
      </c>
      <c r="B219" s="422">
        <v>22</v>
      </c>
      <c r="C219" s="68" t="s">
        <v>1010</v>
      </c>
      <c r="D219" s="422"/>
      <c r="E219" s="422" t="s">
        <v>3214</v>
      </c>
      <c r="F219" s="10" t="s">
        <v>1973</v>
      </c>
      <c r="G219" s="697" t="s">
        <v>3405</v>
      </c>
      <c r="H219" s="44">
        <v>405</v>
      </c>
      <c r="I219" s="264">
        <v>35226</v>
      </c>
      <c r="J219" s="271">
        <v>38155</v>
      </c>
      <c r="K219" s="40" t="s">
        <v>494</v>
      </c>
      <c r="L219" s="43" t="s">
        <v>79</v>
      </c>
      <c r="M219" s="32" t="s">
        <v>148</v>
      </c>
      <c r="N219" s="75" t="s">
        <v>3081</v>
      </c>
      <c r="O219" s="678" t="s">
        <v>3081</v>
      </c>
      <c r="P219" s="27" t="s">
        <v>2322</v>
      </c>
      <c r="Q219" s="505"/>
      <c r="S219" s="2"/>
    </row>
    <row r="220" spans="1:19" ht="45">
      <c r="A220" s="30">
        <v>45</v>
      </c>
      <c r="B220" s="422">
        <v>35</v>
      </c>
      <c r="C220" s="55" t="s">
        <v>1215</v>
      </c>
      <c r="D220" s="422"/>
      <c r="E220" s="422" t="s">
        <v>3214</v>
      </c>
      <c r="F220" s="10" t="s">
        <v>2641</v>
      </c>
      <c r="G220" s="697" t="s">
        <v>3405</v>
      </c>
      <c r="H220" s="44">
        <v>1620</v>
      </c>
      <c r="I220" s="264">
        <v>35480</v>
      </c>
      <c r="J220" s="271">
        <v>38553</v>
      </c>
      <c r="K220" s="40" t="s">
        <v>814</v>
      </c>
      <c r="L220" s="43" t="s">
        <v>874</v>
      </c>
      <c r="M220" s="32" t="s">
        <v>2270</v>
      </c>
      <c r="N220" s="75" t="s">
        <v>3081</v>
      </c>
      <c r="O220" s="678" t="s">
        <v>3081</v>
      </c>
      <c r="P220" s="27" t="s">
        <v>1535</v>
      </c>
      <c r="Q220" s="505"/>
      <c r="S220" s="2"/>
    </row>
    <row r="221" spans="1:19" ht="45">
      <c r="A221" s="30">
        <v>46</v>
      </c>
      <c r="B221" s="422">
        <v>67</v>
      </c>
      <c r="C221" s="55" t="s">
        <v>673</v>
      </c>
      <c r="D221" s="422"/>
      <c r="E221" s="422" t="s">
        <v>3214</v>
      </c>
      <c r="F221" s="10" t="s">
        <v>971</v>
      </c>
      <c r="G221" s="697" t="s">
        <v>3405</v>
      </c>
      <c r="H221" s="44">
        <v>81</v>
      </c>
      <c r="I221" s="264">
        <v>36200</v>
      </c>
      <c r="J221" s="271">
        <v>38553</v>
      </c>
      <c r="K221" s="40" t="s">
        <v>1527</v>
      </c>
      <c r="L221" s="43" t="s">
        <v>1220</v>
      </c>
      <c r="M221" s="32" t="s">
        <v>2193</v>
      </c>
      <c r="N221" s="75" t="s">
        <v>3081</v>
      </c>
      <c r="O221" s="678" t="s">
        <v>3081</v>
      </c>
      <c r="P221" s="27" t="s">
        <v>1535</v>
      </c>
      <c r="Q221" s="505"/>
      <c r="S221" s="2"/>
    </row>
    <row r="222" spans="1:19" ht="45">
      <c r="A222" s="30">
        <v>47</v>
      </c>
      <c r="B222" s="422">
        <v>43</v>
      </c>
      <c r="C222" s="55" t="s">
        <v>2577</v>
      </c>
      <c r="D222" s="422"/>
      <c r="E222" s="422" t="s">
        <v>3214</v>
      </c>
      <c r="F222" s="10" t="s">
        <v>379</v>
      </c>
      <c r="G222" s="697" t="s">
        <v>3405</v>
      </c>
      <c r="H222" s="44">
        <v>15390</v>
      </c>
      <c r="I222" s="271">
        <v>35565</v>
      </c>
      <c r="J222" s="271">
        <v>38649</v>
      </c>
      <c r="K222" s="40" t="s">
        <v>2687</v>
      </c>
      <c r="L222" s="43" t="s">
        <v>1220</v>
      </c>
      <c r="M222" s="32" t="s">
        <v>1662</v>
      </c>
      <c r="N222" s="75" t="s">
        <v>3081</v>
      </c>
      <c r="O222" s="678" t="s">
        <v>3081</v>
      </c>
      <c r="P222" s="27" t="s">
        <v>1535</v>
      </c>
      <c r="Q222" s="505"/>
      <c r="S222" s="2"/>
    </row>
    <row r="223" spans="1:19" ht="45">
      <c r="A223" s="30">
        <v>48</v>
      </c>
      <c r="B223" s="422">
        <v>52</v>
      </c>
      <c r="C223" s="55" t="s">
        <v>1093</v>
      </c>
      <c r="D223" s="422"/>
      <c r="E223" s="422" t="s">
        <v>3214</v>
      </c>
      <c r="F223" s="10" t="s">
        <v>1665</v>
      </c>
      <c r="G223" s="697" t="s">
        <v>3405</v>
      </c>
      <c r="H223" s="44">
        <v>96.81</v>
      </c>
      <c r="I223" s="271">
        <v>35689</v>
      </c>
      <c r="J223" s="271">
        <v>38649</v>
      </c>
      <c r="K223" s="486" t="s">
        <v>2428</v>
      </c>
      <c r="L223" s="43" t="s">
        <v>1220</v>
      </c>
      <c r="M223" s="32" t="s">
        <v>2443</v>
      </c>
      <c r="N223" s="75" t="s">
        <v>3081</v>
      </c>
      <c r="O223" s="678" t="s">
        <v>3081</v>
      </c>
      <c r="P223" s="27" t="s">
        <v>1535</v>
      </c>
      <c r="Q223" s="505"/>
      <c r="S223" s="2"/>
    </row>
    <row r="224" spans="1:19" ht="45">
      <c r="A224" s="30">
        <v>49</v>
      </c>
      <c r="B224" s="426">
        <v>66</v>
      </c>
      <c r="C224" s="176" t="s">
        <v>1094</v>
      </c>
      <c r="D224" s="426"/>
      <c r="E224" s="426" t="s">
        <v>3214</v>
      </c>
      <c r="F224" s="78" t="s">
        <v>89</v>
      </c>
      <c r="G224" s="697" t="s">
        <v>3405</v>
      </c>
      <c r="H224" s="163">
        <v>628.7486</v>
      </c>
      <c r="I224" s="274">
        <v>36112</v>
      </c>
      <c r="J224" s="274">
        <v>38649</v>
      </c>
      <c r="K224" s="244" t="s">
        <v>1415</v>
      </c>
      <c r="L224" s="172" t="s">
        <v>79</v>
      </c>
      <c r="M224" s="140" t="s">
        <v>623</v>
      </c>
      <c r="N224" s="541" t="s">
        <v>3081</v>
      </c>
      <c r="O224" s="678" t="s">
        <v>3081</v>
      </c>
      <c r="P224" s="520" t="s">
        <v>1535</v>
      </c>
      <c r="Q224" s="505"/>
      <c r="S224" s="2"/>
    </row>
    <row r="225" spans="1:19" ht="45">
      <c r="A225" s="30">
        <v>50</v>
      </c>
      <c r="B225" s="422">
        <v>78</v>
      </c>
      <c r="C225" s="55" t="s">
        <v>85</v>
      </c>
      <c r="D225" s="422"/>
      <c r="E225" s="422" t="s">
        <v>3214</v>
      </c>
      <c r="F225" s="11" t="s">
        <v>246</v>
      </c>
      <c r="G225" s="697" t="s">
        <v>3405</v>
      </c>
      <c r="H225" s="44">
        <v>810</v>
      </c>
      <c r="I225" s="264">
        <v>37687</v>
      </c>
      <c r="J225" s="271">
        <v>38649</v>
      </c>
      <c r="K225" s="40" t="s">
        <v>418</v>
      </c>
      <c r="L225" s="43" t="s">
        <v>79</v>
      </c>
      <c r="M225" s="32" t="s">
        <v>1651</v>
      </c>
      <c r="N225" s="75" t="s">
        <v>3081</v>
      </c>
      <c r="O225" s="678" t="s">
        <v>3081</v>
      </c>
      <c r="P225" s="27" t="s">
        <v>1535</v>
      </c>
      <c r="Q225" s="505"/>
      <c r="S225" s="2"/>
    </row>
    <row r="226" spans="1:19" ht="45">
      <c r="A226" s="30">
        <v>51</v>
      </c>
      <c r="B226" s="422">
        <v>82</v>
      </c>
      <c r="C226" s="55" t="s">
        <v>1095</v>
      </c>
      <c r="D226" s="422"/>
      <c r="E226" s="422" t="s">
        <v>3214</v>
      </c>
      <c r="F226" s="11" t="s">
        <v>1330</v>
      </c>
      <c r="G226" s="697" t="s">
        <v>3405</v>
      </c>
      <c r="H226" s="44">
        <v>3321</v>
      </c>
      <c r="I226" s="271">
        <v>38404</v>
      </c>
      <c r="J226" s="271">
        <v>38649</v>
      </c>
      <c r="K226" s="40" t="s">
        <v>123</v>
      </c>
      <c r="L226" s="43" t="s">
        <v>1220</v>
      </c>
      <c r="M226" s="32" t="s">
        <v>1402</v>
      </c>
      <c r="N226" s="75" t="s">
        <v>3081</v>
      </c>
      <c r="O226" s="678" t="s">
        <v>3081</v>
      </c>
      <c r="P226" s="27" t="s">
        <v>1535</v>
      </c>
      <c r="Q226" s="505"/>
      <c r="S226" s="2"/>
    </row>
    <row r="227" spans="1:19" ht="45">
      <c r="A227" s="30">
        <v>52</v>
      </c>
      <c r="B227" s="422">
        <v>71</v>
      </c>
      <c r="C227" s="55" t="s">
        <v>1626</v>
      </c>
      <c r="D227" s="422"/>
      <c r="E227" s="422" t="s">
        <v>3214</v>
      </c>
      <c r="F227" s="10" t="s">
        <v>379</v>
      </c>
      <c r="G227" s="697" t="s">
        <v>3405</v>
      </c>
      <c r="H227" s="44">
        <v>651.5822</v>
      </c>
      <c r="I227" s="264">
        <v>37183</v>
      </c>
      <c r="J227" s="271">
        <v>38786</v>
      </c>
      <c r="K227" s="40" t="s">
        <v>2687</v>
      </c>
      <c r="L227" s="43" t="s">
        <v>1220</v>
      </c>
      <c r="M227" s="32" t="s">
        <v>2222</v>
      </c>
      <c r="N227" s="75" t="s">
        <v>3081</v>
      </c>
      <c r="O227" s="678" t="s">
        <v>3081</v>
      </c>
      <c r="P227" s="27" t="s">
        <v>1535</v>
      </c>
      <c r="Q227" s="505"/>
      <c r="S227" s="2"/>
    </row>
    <row r="228" spans="1:19" ht="45">
      <c r="A228" s="30">
        <v>53</v>
      </c>
      <c r="B228" s="422">
        <v>84</v>
      </c>
      <c r="C228" s="55" t="s">
        <v>503</v>
      </c>
      <c r="D228" s="422"/>
      <c r="E228" s="422" t="s">
        <v>3214</v>
      </c>
      <c r="F228" s="11" t="s">
        <v>1582</v>
      </c>
      <c r="G228" s="697" t="s">
        <v>3405</v>
      </c>
      <c r="H228" s="44">
        <v>307.2092</v>
      </c>
      <c r="I228" s="271">
        <v>38608</v>
      </c>
      <c r="J228" s="271">
        <v>39036</v>
      </c>
      <c r="K228" s="40" t="s">
        <v>2679</v>
      </c>
      <c r="L228" s="43" t="s">
        <v>1220</v>
      </c>
      <c r="M228" s="32" t="s">
        <v>1125</v>
      </c>
      <c r="N228" s="75" t="s">
        <v>3081</v>
      </c>
      <c r="O228" s="678" t="s">
        <v>3081</v>
      </c>
      <c r="P228" s="27" t="s">
        <v>1535</v>
      </c>
      <c r="Q228" s="505"/>
      <c r="S228" s="2"/>
    </row>
    <row r="229" spans="1:19" ht="33.75">
      <c r="A229" s="30">
        <v>54</v>
      </c>
      <c r="B229" s="422">
        <v>85</v>
      </c>
      <c r="C229" s="55" t="s">
        <v>2445</v>
      </c>
      <c r="D229" s="422"/>
      <c r="E229" s="422" t="s">
        <v>3214</v>
      </c>
      <c r="F229" s="11" t="s">
        <v>1528</v>
      </c>
      <c r="G229" s="697" t="s">
        <v>3405</v>
      </c>
      <c r="H229" s="44">
        <v>842.6448</v>
      </c>
      <c r="I229" s="264">
        <v>38617</v>
      </c>
      <c r="J229" s="271">
        <v>39219</v>
      </c>
      <c r="K229" s="40" t="s">
        <v>1013</v>
      </c>
      <c r="L229" s="43" t="s">
        <v>79</v>
      </c>
      <c r="M229" s="32" t="s">
        <v>1125</v>
      </c>
      <c r="N229" s="75" t="s">
        <v>3081</v>
      </c>
      <c r="O229" s="678" t="s">
        <v>3081</v>
      </c>
      <c r="P229" s="27" t="s">
        <v>2546</v>
      </c>
      <c r="Q229" s="505"/>
      <c r="S229" s="2"/>
    </row>
    <row r="230" spans="1:19" ht="36">
      <c r="A230" s="30">
        <v>55</v>
      </c>
      <c r="B230" s="422">
        <v>92</v>
      </c>
      <c r="C230" s="55" t="s">
        <v>1377</v>
      </c>
      <c r="D230" s="422"/>
      <c r="E230" s="422" t="s">
        <v>3214</v>
      </c>
      <c r="F230" s="11" t="s">
        <v>1773</v>
      </c>
      <c r="G230" s="697" t="s">
        <v>3405</v>
      </c>
      <c r="H230" s="44">
        <v>2593.9519</v>
      </c>
      <c r="I230" s="264">
        <v>38764</v>
      </c>
      <c r="J230" s="271">
        <v>39224</v>
      </c>
      <c r="K230" s="40" t="s">
        <v>1300</v>
      </c>
      <c r="L230" s="43" t="s">
        <v>79</v>
      </c>
      <c r="M230" s="32" t="s">
        <v>1597</v>
      </c>
      <c r="N230" s="75" t="s">
        <v>3081</v>
      </c>
      <c r="O230" s="678" t="s">
        <v>3081</v>
      </c>
      <c r="P230" s="27" t="s">
        <v>2653</v>
      </c>
      <c r="Q230" s="505"/>
      <c r="S230" s="2"/>
    </row>
    <row r="231" spans="1:19" ht="45">
      <c r="A231" s="30">
        <v>56</v>
      </c>
      <c r="B231" s="422">
        <v>69</v>
      </c>
      <c r="C231" s="55" t="s">
        <v>1099</v>
      </c>
      <c r="D231" s="422"/>
      <c r="E231" s="422" t="s">
        <v>3214</v>
      </c>
      <c r="F231" s="10" t="s">
        <v>2080</v>
      </c>
      <c r="G231" s="697" t="s">
        <v>3405</v>
      </c>
      <c r="H231" s="44">
        <v>1582.4194</v>
      </c>
      <c r="I231" s="264">
        <v>36801</v>
      </c>
      <c r="J231" s="271">
        <v>39329</v>
      </c>
      <c r="K231" s="40" t="s">
        <v>1329</v>
      </c>
      <c r="L231" s="43" t="s">
        <v>79</v>
      </c>
      <c r="M231" s="32" t="s">
        <v>2270</v>
      </c>
      <c r="N231" s="75" t="s">
        <v>3081</v>
      </c>
      <c r="O231" s="678" t="s">
        <v>3081</v>
      </c>
      <c r="P231" s="27" t="s">
        <v>1943</v>
      </c>
      <c r="Q231" s="505"/>
      <c r="S231" s="2"/>
    </row>
    <row r="232" spans="1:19" ht="45">
      <c r="A232" s="30">
        <v>57</v>
      </c>
      <c r="B232" s="422">
        <v>98</v>
      </c>
      <c r="C232" s="55" t="s">
        <v>1919</v>
      </c>
      <c r="D232" s="422"/>
      <c r="E232" s="422" t="s">
        <v>3214</v>
      </c>
      <c r="F232" s="11" t="s">
        <v>340</v>
      </c>
      <c r="G232" s="697" t="s">
        <v>3405</v>
      </c>
      <c r="H232" s="44">
        <v>439.0159</v>
      </c>
      <c r="I232" s="264">
        <v>38993</v>
      </c>
      <c r="J232" s="271">
        <v>39329</v>
      </c>
      <c r="K232" s="40" t="s">
        <v>700</v>
      </c>
      <c r="L232" s="43" t="s">
        <v>1220</v>
      </c>
      <c r="M232" s="32" t="s">
        <v>701</v>
      </c>
      <c r="N232" s="75" t="s">
        <v>3081</v>
      </c>
      <c r="O232" s="678" t="s">
        <v>3081</v>
      </c>
      <c r="P232" s="27" t="s">
        <v>1535</v>
      </c>
      <c r="Q232" s="505"/>
      <c r="S232" s="2"/>
    </row>
    <row r="233" spans="1:19" ht="56.25">
      <c r="A233" s="30">
        <v>58</v>
      </c>
      <c r="B233" s="422">
        <v>19</v>
      </c>
      <c r="C233" s="55" t="s">
        <v>1515</v>
      </c>
      <c r="D233" s="422"/>
      <c r="E233" s="422" t="s">
        <v>3214</v>
      </c>
      <c r="F233" s="10" t="s">
        <v>1973</v>
      </c>
      <c r="G233" s="697" t="s">
        <v>3405</v>
      </c>
      <c r="H233" s="44">
        <v>1053</v>
      </c>
      <c r="I233" s="264">
        <v>35181</v>
      </c>
      <c r="J233" s="271">
        <v>39342</v>
      </c>
      <c r="K233" s="40" t="s">
        <v>494</v>
      </c>
      <c r="L233" s="43" t="s">
        <v>79</v>
      </c>
      <c r="M233" s="32" t="s">
        <v>839</v>
      </c>
      <c r="N233" s="75" t="s">
        <v>3081</v>
      </c>
      <c r="O233" s="678" t="s">
        <v>3081</v>
      </c>
      <c r="P233" s="27" t="s">
        <v>2110</v>
      </c>
      <c r="Q233" s="505"/>
      <c r="S233" s="2"/>
    </row>
    <row r="234" spans="1:19" ht="33.75">
      <c r="A234" s="30">
        <v>59</v>
      </c>
      <c r="B234" s="426">
        <v>72</v>
      </c>
      <c r="C234" s="176" t="s">
        <v>752</v>
      </c>
      <c r="D234" s="426"/>
      <c r="E234" s="426" t="s">
        <v>3214</v>
      </c>
      <c r="F234" s="78" t="s">
        <v>403</v>
      </c>
      <c r="G234" s="697" t="s">
        <v>3405</v>
      </c>
      <c r="H234" s="163">
        <v>1686.4814</v>
      </c>
      <c r="I234" s="272">
        <v>37369</v>
      </c>
      <c r="J234" s="274">
        <v>39693</v>
      </c>
      <c r="K234" s="244" t="s">
        <v>913</v>
      </c>
      <c r="L234" s="172" t="s">
        <v>79</v>
      </c>
      <c r="M234" s="140" t="s">
        <v>2270</v>
      </c>
      <c r="N234" s="541" t="s">
        <v>3081</v>
      </c>
      <c r="O234" s="678" t="s">
        <v>3081</v>
      </c>
      <c r="P234" s="520" t="s">
        <v>685</v>
      </c>
      <c r="Q234" s="505"/>
      <c r="S234" s="2"/>
    </row>
    <row r="235" spans="1:19" ht="36">
      <c r="A235" s="30">
        <v>60</v>
      </c>
      <c r="B235" s="422">
        <v>77</v>
      </c>
      <c r="C235" s="55" t="s">
        <v>2738</v>
      </c>
      <c r="D235" s="422"/>
      <c r="E235" s="422" t="s">
        <v>3214</v>
      </c>
      <c r="F235" s="11" t="s">
        <v>807</v>
      </c>
      <c r="G235" s="697" t="s">
        <v>3405</v>
      </c>
      <c r="H235" s="44">
        <v>252.9755</v>
      </c>
      <c r="I235" s="264">
        <v>37692</v>
      </c>
      <c r="J235" s="271">
        <v>39727</v>
      </c>
      <c r="K235" s="40" t="s">
        <v>856</v>
      </c>
      <c r="L235" s="10" t="s">
        <v>1036</v>
      </c>
      <c r="M235" s="32" t="s">
        <v>2296</v>
      </c>
      <c r="N235" s="75" t="s">
        <v>3081</v>
      </c>
      <c r="O235" s="678" t="s">
        <v>3081</v>
      </c>
      <c r="P235" s="27" t="s">
        <v>352</v>
      </c>
      <c r="Q235" s="505"/>
      <c r="S235" s="2"/>
    </row>
    <row r="236" spans="1:19" ht="33.75">
      <c r="A236" s="30">
        <v>61</v>
      </c>
      <c r="B236" s="422">
        <v>124</v>
      </c>
      <c r="C236" s="55" t="s">
        <v>2710</v>
      </c>
      <c r="D236" s="422"/>
      <c r="E236" s="422" t="s">
        <v>3214</v>
      </c>
      <c r="F236" s="11" t="s">
        <v>2075</v>
      </c>
      <c r="G236" s="697" t="s">
        <v>3405</v>
      </c>
      <c r="H236" s="44">
        <v>3108</v>
      </c>
      <c r="I236" s="264">
        <v>39455</v>
      </c>
      <c r="J236" s="263">
        <v>39770</v>
      </c>
      <c r="K236" s="40" t="s">
        <v>57</v>
      </c>
      <c r="L236" s="10" t="s">
        <v>1036</v>
      </c>
      <c r="M236" s="32" t="s">
        <v>1285</v>
      </c>
      <c r="N236" s="75" t="s">
        <v>3081</v>
      </c>
      <c r="O236" s="678" t="s">
        <v>3081</v>
      </c>
      <c r="P236" s="27" t="s">
        <v>2686</v>
      </c>
      <c r="Q236" s="505"/>
      <c r="S236" s="2"/>
    </row>
    <row r="237" spans="1:19" ht="33.75">
      <c r="A237" s="30">
        <v>62</v>
      </c>
      <c r="B237" s="422">
        <v>125</v>
      </c>
      <c r="C237" s="55" t="s">
        <v>639</v>
      </c>
      <c r="D237" s="422"/>
      <c r="E237" s="422" t="s">
        <v>3214</v>
      </c>
      <c r="F237" s="11" t="s">
        <v>2473</v>
      </c>
      <c r="G237" s="697" t="s">
        <v>3405</v>
      </c>
      <c r="H237" s="44">
        <v>3864</v>
      </c>
      <c r="I237" s="264">
        <v>39455</v>
      </c>
      <c r="J237" s="263">
        <v>39770</v>
      </c>
      <c r="K237" s="40" t="s">
        <v>2475</v>
      </c>
      <c r="L237" s="10" t="s">
        <v>1036</v>
      </c>
      <c r="M237" s="32" t="s">
        <v>1285</v>
      </c>
      <c r="N237" s="75" t="s">
        <v>3081</v>
      </c>
      <c r="O237" s="678" t="s">
        <v>3081</v>
      </c>
      <c r="P237" s="27" t="s">
        <v>2686</v>
      </c>
      <c r="Q237" s="505"/>
      <c r="S237" s="2"/>
    </row>
    <row r="238" spans="1:19" ht="33.75">
      <c r="A238" s="30">
        <v>63</v>
      </c>
      <c r="B238" s="422">
        <v>126</v>
      </c>
      <c r="C238" s="55" t="s">
        <v>640</v>
      </c>
      <c r="D238" s="422"/>
      <c r="E238" s="422" t="s">
        <v>3214</v>
      </c>
      <c r="F238" s="11" t="s">
        <v>2474</v>
      </c>
      <c r="G238" s="697" t="s">
        <v>3405</v>
      </c>
      <c r="H238" s="44">
        <v>1922.2715</v>
      </c>
      <c r="I238" s="264">
        <v>39455</v>
      </c>
      <c r="J238" s="263">
        <v>39770</v>
      </c>
      <c r="K238" s="40" t="s">
        <v>2475</v>
      </c>
      <c r="L238" s="10" t="s">
        <v>1036</v>
      </c>
      <c r="M238" s="32" t="s">
        <v>1285</v>
      </c>
      <c r="N238" s="75" t="s">
        <v>3081</v>
      </c>
      <c r="O238" s="678" t="s">
        <v>3081</v>
      </c>
      <c r="P238" s="27" t="s">
        <v>2686</v>
      </c>
      <c r="Q238" s="505"/>
      <c r="S238" s="2"/>
    </row>
    <row r="239" spans="1:19" ht="33.75">
      <c r="A239" s="30">
        <v>64</v>
      </c>
      <c r="B239" s="422">
        <v>106</v>
      </c>
      <c r="C239" s="55" t="s">
        <v>2132</v>
      </c>
      <c r="D239" s="422"/>
      <c r="E239" s="422" t="s">
        <v>3214</v>
      </c>
      <c r="F239" s="11" t="s">
        <v>1146</v>
      </c>
      <c r="G239" s="697" t="s">
        <v>3405</v>
      </c>
      <c r="H239" s="44">
        <v>1008</v>
      </c>
      <c r="I239" s="264">
        <v>39287</v>
      </c>
      <c r="J239" s="263">
        <v>39797</v>
      </c>
      <c r="K239" s="40" t="s">
        <v>46</v>
      </c>
      <c r="L239" s="10" t="s">
        <v>1220</v>
      </c>
      <c r="M239" s="32" t="s">
        <v>1694</v>
      </c>
      <c r="N239" s="75" t="s">
        <v>3081</v>
      </c>
      <c r="O239" s="678" t="s">
        <v>3081</v>
      </c>
      <c r="P239" s="27" t="s">
        <v>2686</v>
      </c>
      <c r="Q239" s="505"/>
      <c r="S239" s="2"/>
    </row>
    <row r="240" spans="1:19" ht="33.75">
      <c r="A240" s="30">
        <v>65</v>
      </c>
      <c r="B240" s="422">
        <v>122</v>
      </c>
      <c r="C240" s="55" t="s">
        <v>2114</v>
      </c>
      <c r="D240" s="422"/>
      <c r="E240" s="422" t="s">
        <v>3214</v>
      </c>
      <c r="F240" s="11" t="s">
        <v>2474</v>
      </c>
      <c r="G240" s="697" t="s">
        <v>3405</v>
      </c>
      <c r="H240" s="44">
        <v>2350.0412</v>
      </c>
      <c r="I240" s="264">
        <v>39449</v>
      </c>
      <c r="J240" s="263">
        <v>39874</v>
      </c>
      <c r="K240" s="40" t="s">
        <v>2586</v>
      </c>
      <c r="L240" s="10" t="s">
        <v>1036</v>
      </c>
      <c r="M240" s="32" t="s">
        <v>1285</v>
      </c>
      <c r="N240" s="75" t="s">
        <v>3081</v>
      </c>
      <c r="O240" s="678" t="s">
        <v>3081</v>
      </c>
      <c r="P240" s="27" t="s">
        <v>2686</v>
      </c>
      <c r="Q240" s="505"/>
      <c r="S240" s="2"/>
    </row>
    <row r="241" spans="1:19" ht="33.75">
      <c r="A241" s="30">
        <v>66</v>
      </c>
      <c r="B241" s="422">
        <v>123</v>
      </c>
      <c r="C241" s="55" t="s">
        <v>1307</v>
      </c>
      <c r="D241" s="422"/>
      <c r="E241" s="422" t="s">
        <v>3214</v>
      </c>
      <c r="F241" s="11" t="s">
        <v>2474</v>
      </c>
      <c r="G241" s="697" t="s">
        <v>3405</v>
      </c>
      <c r="H241" s="44">
        <v>1266.3812</v>
      </c>
      <c r="I241" s="264">
        <v>39454</v>
      </c>
      <c r="J241" s="263">
        <v>39874</v>
      </c>
      <c r="K241" s="40" t="s">
        <v>57</v>
      </c>
      <c r="L241" s="10" t="s">
        <v>1036</v>
      </c>
      <c r="M241" s="32" t="s">
        <v>1285</v>
      </c>
      <c r="N241" s="75" t="s">
        <v>3081</v>
      </c>
      <c r="O241" s="678" t="s">
        <v>3081</v>
      </c>
      <c r="P241" s="27" t="s">
        <v>2686</v>
      </c>
      <c r="Q241" s="505"/>
      <c r="S241" s="2"/>
    </row>
    <row r="242" spans="1:19" ht="45">
      <c r="A242" s="30">
        <v>67</v>
      </c>
      <c r="B242" s="422">
        <v>87</v>
      </c>
      <c r="C242" s="55" t="s">
        <v>615</v>
      </c>
      <c r="D242" s="422"/>
      <c r="E242" s="422" t="s">
        <v>3214</v>
      </c>
      <c r="F242" s="11" t="s">
        <v>1332</v>
      </c>
      <c r="G242" s="697" t="s">
        <v>3405</v>
      </c>
      <c r="H242" s="44">
        <v>280.293</v>
      </c>
      <c r="I242" s="264">
        <v>38643</v>
      </c>
      <c r="J242" s="263">
        <v>39884</v>
      </c>
      <c r="K242" s="40" t="s">
        <v>2237</v>
      </c>
      <c r="L242" s="10" t="s">
        <v>1220</v>
      </c>
      <c r="M242" s="32" t="s">
        <v>1125</v>
      </c>
      <c r="N242" s="75" t="s">
        <v>3081</v>
      </c>
      <c r="O242" s="678" t="s">
        <v>3081</v>
      </c>
      <c r="P242" s="27" t="s">
        <v>1535</v>
      </c>
      <c r="Q242" s="505"/>
      <c r="S242" s="2"/>
    </row>
    <row r="243" spans="1:19" ht="33.75">
      <c r="A243" s="30">
        <v>68</v>
      </c>
      <c r="B243" s="422">
        <v>128</v>
      </c>
      <c r="C243" s="55" t="s">
        <v>1741</v>
      </c>
      <c r="D243" s="422"/>
      <c r="E243" s="422" t="s">
        <v>3214</v>
      </c>
      <c r="F243" s="11" t="s">
        <v>2474</v>
      </c>
      <c r="G243" s="697" t="s">
        <v>3405</v>
      </c>
      <c r="H243" s="44">
        <v>7461.9691</v>
      </c>
      <c r="I243" s="264">
        <v>39489</v>
      </c>
      <c r="J243" s="263">
        <v>39987</v>
      </c>
      <c r="K243" s="40" t="s">
        <v>2320</v>
      </c>
      <c r="L243" s="10" t="s">
        <v>1036</v>
      </c>
      <c r="M243" s="32" t="s">
        <v>1285</v>
      </c>
      <c r="N243" s="75" t="s">
        <v>3081</v>
      </c>
      <c r="O243" s="678" t="s">
        <v>3081</v>
      </c>
      <c r="P243" s="27" t="s">
        <v>2686</v>
      </c>
      <c r="Q243" s="505"/>
      <c r="S243" s="2"/>
    </row>
    <row r="244" spans="1:19" ht="36">
      <c r="A244" s="30">
        <v>69</v>
      </c>
      <c r="B244" s="422">
        <v>132</v>
      </c>
      <c r="C244" s="55" t="s">
        <v>1165</v>
      </c>
      <c r="D244" s="422"/>
      <c r="E244" s="422" t="s">
        <v>3214</v>
      </c>
      <c r="F244" s="11" t="s">
        <v>221</v>
      </c>
      <c r="G244" s="697" t="s">
        <v>3405</v>
      </c>
      <c r="H244" s="44">
        <v>1259.1488</v>
      </c>
      <c r="I244" s="264">
        <v>39513</v>
      </c>
      <c r="J244" s="263">
        <v>39987</v>
      </c>
      <c r="K244" s="40" t="s">
        <v>2115</v>
      </c>
      <c r="L244" s="10" t="s">
        <v>1036</v>
      </c>
      <c r="M244" s="32" t="s">
        <v>1770</v>
      </c>
      <c r="N244" s="75" t="s">
        <v>3081</v>
      </c>
      <c r="O244" s="678" t="s">
        <v>3081</v>
      </c>
      <c r="P244" s="27" t="s">
        <v>2686</v>
      </c>
      <c r="Q244" s="505"/>
      <c r="S244" s="2"/>
    </row>
    <row r="245" spans="1:19" ht="72">
      <c r="A245" s="30">
        <v>70</v>
      </c>
      <c r="B245" s="422">
        <v>136</v>
      </c>
      <c r="C245" s="55" t="s">
        <v>2046</v>
      </c>
      <c r="D245" s="422"/>
      <c r="E245" s="422" t="s">
        <v>3214</v>
      </c>
      <c r="F245" s="11" t="s">
        <v>221</v>
      </c>
      <c r="G245" s="697" t="s">
        <v>3405</v>
      </c>
      <c r="H245" s="44">
        <v>1162.7754</v>
      </c>
      <c r="I245" s="264">
        <v>39576</v>
      </c>
      <c r="J245" s="263">
        <v>39987</v>
      </c>
      <c r="K245" s="40" t="s">
        <v>2278</v>
      </c>
      <c r="L245" s="10" t="s">
        <v>1036</v>
      </c>
      <c r="M245" s="32" t="s">
        <v>2279</v>
      </c>
      <c r="N245" s="75" t="s">
        <v>3081</v>
      </c>
      <c r="O245" s="678" t="s">
        <v>3081</v>
      </c>
      <c r="P245" s="27" t="s">
        <v>2686</v>
      </c>
      <c r="Q245" s="505"/>
      <c r="S245" s="2"/>
    </row>
    <row r="246" spans="1:19" ht="33.75">
      <c r="A246" s="30">
        <v>71</v>
      </c>
      <c r="B246" s="422">
        <v>137</v>
      </c>
      <c r="C246" s="55" t="s">
        <v>437</v>
      </c>
      <c r="D246" s="422"/>
      <c r="E246" s="422" t="s">
        <v>3214</v>
      </c>
      <c r="F246" s="11" t="s">
        <v>221</v>
      </c>
      <c r="G246" s="697" t="s">
        <v>3405</v>
      </c>
      <c r="H246" s="44">
        <v>1105.0397</v>
      </c>
      <c r="I246" s="264">
        <v>39580</v>
      </c>
      <c r="J246" s="263">
        <v>39987</v>
      </c>
      <c r="K246" s="40" t="s">
        <v>1381</v>
      </c>
      <c r="L246" s="10" t="s">
        <v>1036</v>
      </c>
      <c r="M246" s="32" t="s">
        <v>1504</v>
      </c>
      <c r="N246" s="75" t="s">
        <v>3081</v>
      </c>
      <c r="O246" s="678" t="s">
        <v>3081</v>
      </c>
      <c r="P246" s="27" t="s">
        <v>2686</v>
      </c>
      <c r="Q246" s="505"/>
      <c r="S246" s="2"/>
    </row>
    <row r="247" spans="1:19" ht="60">
      <c r="A247" s="30">
        <v>72</v>
      </c>
      <c r="B247" s="422">
        <v>80</v>
      </c>
      <c r="C247" s="55" t="s">
        <v>185</v>
      </c>
      <c r="D247" s="422"/>
      <c r="E247" s="422" t="s">
        <v>3214</v>
      </c>
      <c r="F247" s="11" t="s">
        <v>2409</v>
      </c>
      <c r="G247" s="697" t="s">
        <v>3405</v>
      </c>
      <c r="H247" s="44">
        <v>100.0196</v>
      </c>
      <c r="I247" s="264">
        <v>38016</v>
      </c>
      <c r="J247" s="263">
        <v>40032</v>
      </c>
      <c r="K247" s="40" t="s">
        <v>2679</v>
      </c>
      <c r="L247" s="10" t="s">
        <v>1220</v>
      </c>
      <c r="M247" s="32" t="s">
        <v>606</v>
      </c>
      <c r="N247" s="75" t="s">
        <v>3081</v>
      </c>
      <c r="O247" s="678" t="s">
        <v>3081</v>
      </c>
      <c r="P247" s="27" t="s">
        <v>1535</v>
      </c>
      <c r="Q247" s="505"/>
      <c r="S247" s="2"/>
    </row>
    <row r="248" spans="1:19" ht="132">
      <c r="A248" s="30">
        <v>73</v>
      </c>
      <c r="B248" s="422">
        <v>6</v>
      </c>
      <c r="C248" s="26" t="s">
        <v>20</v>
      </c>
      <c r="D248" s="422"/>
      <c r="E248" s="422" t="s">
        <v>3214</v>
      </c>
      <c r="F248" s="11" t="s">
        <v>221</v>
      </c>
      <c r="G248" s="697" t="s">
        <v>3405</v>
      </c>
      <c r="H248" s="44">
        <v>8772.1242</v>
      </c>
      <c r="I248" s="264">
        <v>39616</v>
      </c>
      <c r="J248" s="263">
        <v>40037</v>
      </c>
      <c r="K248" s="487" t="s">
        <v>2609</v>
      </c>
      <c r="L248" s="10" t="s">
        <v>1036</v>
      </c>
      <c r="M248" s="10" t="s">
        <v>2453</v>
      </c>
      <c r="N248" s="75" t="s">
        <v>3081</v>
      </c>
      <c r="O248" s="678" t="s">
        <v>3081</v>
      </c>
      <c r="P248" s="27" t="s">
        <v>1535</v>
      </c>
      <c r="Q248" s="505"/>
      <c r="S248" s="2"/>
    </row>
    <row r="249" spans="1:19" ht="36">
      <c r="A249" s="30">
        <v>74</v>
      </c>
      <c r="B249" s="422">
        <v>129</v>
      </c>
      <c r="C249" s="55" t="s">
        <v>325</v>
      </c>
      <c r="D249" s="422"/>
      <c r="E249" s="422" t="s">
        <v>3214</v>
      </c>
      <c r="F249" s="11" t="s">
        <v>2744</v>
      </c>
      <c r="G249" s="697" t="s">
        <v>3405</v>
      </c>
      <c r="H249" s="44">
        <v>1054.6465</v>
      </c>
      <c r="I249" s="264">
        <v>39492</v>
      </c>
      <c r="J249" s="263">
        <v>40042</v>
      </c>
      <c r="K249" s="40" t="s">
        <v>2446</v>
      </c>
      <c r="L249" s="10" t="s">
        <v>1220</v>
      </c>
      <c r="M249" s="32" t="s">
        <v>2745</v>
      </c>
      <c r="N249" s="75" t="s">
        <v>3081</v>
      </c>
      <c r="O249" s="678" t="s">
        <v>3081</v>
      </c>
      <c r="P249" s="27" t="s">
        <v>2686</v>
      </c>
      <c r="Q249" s="505"/>
      <c r="S249" s="2"/>
    </row>
    <row r="250" spans="1:19" ht="56.25">
      <c r="A250" s="30">
        <v>75</v>
      </c>
      <c r="B250" s="424">
        <v>139</v>
      </c>
      <c r="C250" s="713" t="s">
        <v>1029</v>
      </c>
      <c r="D250" s="424"/>
      <c r="E250" s="424" t="s">
        <v>3214</v>
      </c>
      <c r="F250" s="313" t="s">
        <v>453</v>
      </c>
      <c r="G250" s="697" t="s">
        <v>3405</v>
      </c>
      <c r="H250" s="367">
        <v>3601.8489</v>
      </c>
      <c r="I250" s="366">
        <v>39612</v>
      </c>
      <c r="J250" s="363">
        <v>40095</v>
      </c>
      <c r="K250" s="362" t="s">
        <v>19</v>
      </c>
      <c r="L250" s="365" t="s">
        <v>1036</v>
      </c>
      <c r="M250" s="364" t="s">
        <v>2015</v>
      </c>
      <c r="N250" s="543" t="s">
        <v>3081</v>
      </c>
      <c r="O250" s="678" t="s">
        <v>3081</v>
      </c>
      <c r="P250" s="521" t="s">
        <v>705</v>
      </c>
      <c r="Q250" s="505"/>
      <c r="S250" s="2"/>
    </row>
    <row r="251" spans="1:19" ht="33.75">
      <c r="A251" s="30">
        <v>76</v>
      </c>
      <c r="B251" s="422">
        <v>149</v>
      </c>
      <c r="C251" s="55" t="s">
        <v>2630</v>
      </c>
      <c r="D251" s="422"/>
      <c r="E251" s="422" t="s">
        <v>3214</v>
      </c>
      <c r="F251" s="11" t="s">
        <v>428</v>
      </c>
      <c r="G251" s="697" t="s">
        <v>3405</v>
      </c>
      <c r="H251" s="34">
        <v>3361.5381</v>
      </c>
      <c r="I251" s="271">
        <v>39679</v>
      </c>
      <c r="J251" s="263">
        <v>40148</v>
      </c>
      <c r="K251" s="322" t="s">
        <v>908</v>
      </c>
      <c r="L251" s="24" t="s">
        <v>1220</v>
      </c>
      <c r="M251" s="24" t="s">
        <v>1000</v>
      </c>
      <c r="N251" s="75" t="s">
        <v>3081</v>
      </c>
      <c r="O251" s="678" t="s">
        <v>3081</v>
      </c>
      <c r="P251" s="27" t="s">
        <v>353</v>
      </c>
      <c r="Q251" s="505"/>
      <c r="S251" s="2"/>
    </row>
    <row r="252" spans="1:19" ht="33.75">
      <c r="A252" s="30">
        <v>77</v>
      </c>
      <c r="B252" s="422">
        <v>150</v>
      </c>
      <c r="C252" s="55" t="s">
        <v>1894</v>
      </c>
      <c r="D252" s="422"/>
      <c r="E252" s="422" t="s">
        <v>3214</v>
      </c>
      <c r="F252" s="11" t="s">
        <v>428</v>
      </c>
      <c r="G252" s="697" t="s">
        <v>3405</v>
      </c>
      <c r="H252" s="34">
        <v>4784.4566</v>
      </c>
      <c r="I252" s="271">
        <v>39687</v>
      </c>
      <c r="J252" s="263">
        <v>40148</v>
      </c>
      <c r="K252" s="470" t="s">
        <v>532</v>
      </c>
      <c r="L252" s="32" t="s">
        <v>79</v>
      </c>
      <c r="M252" s="24" t="s">
        <v>1274</v>
      </c>
      <c r="N252" s="75" t="s">
        <v>3081</v>
      </c>
      <c r="O252" s="678" t="s">
        <v>3081</v>
      </c>
      <c r="P252" s="27" t="s">
        <v>353</v>
      </c>
      <c r="Q252" s="505"/>
      <c r="S252" s="2"/>
    </row>
    <row r="253" spans="1:19" ht="56.25">
      <c r="A253" s="30">
        <v>78</v>
      </c>
      <c r="B253" s="422">
        <v>154</v>
      </c>
      <c r="C253" s="55" t="s">
        <v>584</v>
      </c>
      <c r="D253" s="422"/>
      <c r="E253" s="422" t="s">
        <v>3214</v>
      </c>
      <c r="F253" s="11" t="s">
        <v>2223</v>
      </c>
      <c r="G253" s="697" t="s">
        <v>3405</v>
      </c>
      <c r="H253" s="34">
        <v>1643.1938</v>
      </c>
      <c r="I253" s="271">
        <v>39731</v>
      </c>
      <c r="J253" s="263">
        <v>40148</v>
      </c>
      <c r="K253" s="488" t="s">
        <v>1768</v>
      </c>
      <c r="L253" s="32" t="s">
        <v>79</v>
      </c>
      <c r="M253" s="24" t="s">
        <v>1939</v>
      </c>
      <c r="N253" s="75" t="s">
        <v>3081</v>
      </c>
      <c r="O253" s="678" t="s">
        <v>3081</v>
      </c>
      <c r="P253" s="27" t="s">
        <v>704</v>
      </c>
      <c r="Q253" s="505"/>
      <c r="S253" s="2"/>
    </row>
    <row r="254" spans="1:19" ht="33.75">
      <c r="A254" s="30">
        <v>79</v>
      </c>
      <c r="B254" s="422">
        <v>70</v>
      </c>
      <c r="C254" s="55" t="s">
        <v>957</v>
      </c>
      <c r="D254" s="422"/>
      <c r="E254" s="422" t="s">
        <v>3214</v>
      </c>
      <c r="F254" s="11" t="s">
        <v>2076</v>
      </c>
      <c r="G254" s="697" t="s">
        <v>3405</v>
      </c>
      <c r="H254" s="44">
        <v>1640.3165</v>
      </c>
      <c r="I254" s="264">
        <v>37050</v>
      </c>
      <c r="J254" s="263">
        <v>40154</v>
      </c>
      <c r="K254" s="40" t="s">
        <v>434</v>
      </c>
      <c r="L254" s="10" t="s">
        <v>79</v>
      </c>
      <c r="M254" s="32" t="s">
        <v>1981</v>
      </c>
      <c r="N254" s="75" t="s">
        <v>3081</v>
      </c>
      <c r="O254" s="678" t="s">
        <v>3081</v>
      </c>
      <c r="P254" s="27" t="s">
        <v>1746</v>
      </c>
      <c r="Q254" s="505"/>
      <c r="S254" s="2"/>
    </row>
    <row r="255" spans="1:19" ht="36">
      <c r="A255" s="30">
        <v>80</v>
      </c>
      <c r="B255" s="422">
        <v>127</v>
      </c>
      <c r="C255" s="55" t="s">
        <v>1990</v>
      </c>
      <c r="D255" s="422"/>
      <c r="E255" s="422" t="s">
        <v>3214</v>
      </c>
      <c r="F255" s="10" t="s">
        <v>1494</v>
      </c>
      <c r="G255" s="697" t="s">
        <v>3405</v>
      </c>
      <c r="H255" s="44">
        <v>659.6393</v>
      </c>
      <c r="I255" s="264">
        <v>39462</v>
      </c>
      <c r="J255" s="263">
        <v>40161</v>
      </c>
      <c r="K255" s="40" t="s">
        <v>1800</v>
      </c>
      <c r="L255" s="10" t="s">
        <v>1036</v>
      </c>
      <c r="M255" s="32" t="s">
        <v>2453</v>
      </c>
      <c r="N255" s="75" t="s">
        <v>3081</v>
      </c>
      <c r="O255" s="678" t="s">
        <v>3081</v>
      </c>
      <c r="P255" s="27" t="s">
        <v>2686</v>
      </c>
      <c r="Q255" s="505"/>
      <c r="S255" s="2"/>
    </row>
    <row r="256" spans="1:19" ht="45">
      <c r="A256" s="30">
        <v>81</v>
      </c>
      <c r="B256" s="422">
        <v>86</v>
      </c>
      <c r="C256" s="55" t="s">
        <v>444</v>
      </c>
      <c r="D256" s="422"/>
      <c r="E256" s="422" t="s">
        <v>3214</v>
      </c>
      <c r="F256" s="11" t="s">
        <v>1982</v>
      </c>
      <c r="G256" s="697" t="s">
        <v>3405</v>
      </c>
      <c r="H256" s="44">
        <v>1683.3607</v>
      </c>
      <c r="I256" s="264">
        <v>38624</v>
      </c>
      <c r="J256" s="263">
        <v>40176</v>
      </c>
      <c r="K256" s="40" t="s">
        <v>1924</v>
      </c>
      <c r="L256" s="10" t="s">
        <v>79</v>
      </c>
      <c r="M256" s="32" t="s">
        <v>1125</v>
      </c>
      <c r="N256" s="75" t="s">
        <v>3081</v>
      </c>
      <c r="O256" s="678" t="s">
        <v>3081</v>
      </c>
      <c r="P256" s="27" t="s">
        <v>1535</v>
      </c>
      <c r="Q256" s="505"/>
      <c r="S256" s="2"/>
    </row>
    <row r="257" spans="1:19" ht="56.25">
      <c r="A257" s="30">
        <v>82</v>
      </c>
      <c r="B257" s="422">
        <v>151</v>
      </c>
      <c r="C257" s="55" t="s">
        <v>2455</v>
      </c>
      <c r="D257" s="422"/>
      <c r="E257" s="422" t="s">
        <v>3214</v>
      </c>
      <c r="F257" s="11" t="s">
        <v>2223</v>
      </c>
      <c r="G257" s="697" t="s">
        <v>3405</v>
      </c>
      <c r="H257" s="34">
        <v>1010.8544</v>
      </c>
      <c r="I257" s="271">
        <v>39696</v>
      </c>
      <c r="J257" s="263">
        <v>40176</v>
      </c>
      <c r="K257" s="470" t="s">
        <v>1251</v>
      </c>
      <c r="L257" s="32" t="s">
        <v>79</v>
      </c>
      <c r="M257" s="24" t="s">
        <v>1939</v>
      </c>
      <c r="N257" s="75" t="s">
        <v>3081</v>
      </c>
      <c r="O257" s="678" t="s">
        <v>3081</v>
      </c>
      <c r="P257" s="27" t="s">
        <v>704</v>
      </c>
      <c r="Q257" s="505"/>
      <c r="S257" s="2"/>
    </row>
    <row r="258" spans="1:19" ht="33.75">
      <c r="A258" s="30">
        <v>83</v>
      </c>
      <c r="B258" s="422">
        <v>155</v>
      </c>
      <c r="C258" s="55" t="s">
        <v>1563</v>
      </c>
      <c r="D258" s="422"/>
      <c r="E258" s="422" t="s">
        <v>3214</v>
      </c>
      <c r="F258" s="11" t="s">
        <v>1495</v>
      </c>
      <c r="G258" s="697" t="s">
        <v>3405</v>
      </c>
      <c r="H258" s="34">
        <v>2024.2491</v>
      </c>
      <c r="I258" s="271">
        <v>39735</v>
      </c>
      <c r="J258" s="263">
        <v>40176</v>
      </c>
      <c r="K258" s="488" t="s">
        <v>2643</v>
      </c>
      <c r="L258" s="32" t="s">
        <v>1036</v>
      </c>
      <c r="M258" s="24" t="s">
        <v>2042</v>
      </c>
      <c r="N258" s="75" t="s">
        <v>3081</v>
      </c>
      <c r="O258" s="678" t="s">
        <v>3081</v>
      </c>
      <c r="P258" s="27" t="s">
        <v>2539</v>
      </c>
      <c r="Q258" s="505"/>
      <c r="S258" s="2"/>
    </row>
    <row r="259" spans="1:19" ht="45">
      <c r="A259" s="30">
        <v>84</v>
      </c>
      <c r="B259" s="422">
        <v>5</v>
      </c>
      <c r="C259" s="26" t="s">
        <v>922</v>
      </c>
      <c r="D259" s="422"/>
      <c r="E259" s="422" t="s">
        <v>3214</v>
      </c>
      <c r="F259" s="10" t="s">
        <v>1494</v>
      </c>
      <c r="G259" s="697" t="s">
        <v>3405</v>
      </c>
      <c r="H259" s="44">
        <v>1143.3595</v>
      </c>
      <c r="I259" s="264">
        <v>39573</v>
      </c>
      <c r="J259" s="263">
        <v>40176</v>
      </c>
      <c r="K259" s="487" t="s">
        <v>1969</v>
      </c>
      <c r="L259" s="10" t="s">
        <v>1036</v>
      </c>
      <c r="M259" s="10" t="s">
        <v>315</v>
      </c>
      <c r="N259" s="75" t="s">
        <v>3081</v>
      </c>
      <c r="O259" s="678" t="s">
        <v>3081</v>
      </c>
      <c r="P259" s="27" t="s">
        <v>1535</v>
      </c>
      <c r="Q259" s="505"/>
      <c r="S259" s="2"/>
    </row>
    <row r="260" spans="1:19" ht="56.25">
      <c r="A260" s="30">
        <v>85</v>
      </c>
      <c r="B260" s="422">
        <v>145</v>
      </c>
      <c r="C260" s="55" t="s">
        <v>1228</v>
      </c>
      <c r="D260" s="422"/>
      <c r="E260" s="422" t="s">
        <v>3214</v>
      </c>
      <c r="F260" s="11" t="s">
        <v>2744</v>
      </c>
      <c r="G260" s="697" t="s">
        <v>3405</v>
      </c>
      <c r="H260" s="44">
        <v>922.2027</v>
      </c>
      <c r="I260" s="264">
        <v>39647</v>
      </c>
      <c r="J260" s="263">
        <v>40254</v>
      </c>
      <c r="K260" s="40" t="s">
        <v>620</v>
      </c>
      <c r="L260" s="10" t="s">
        <v>79</v>
      </c>
      <c r="M260" s="32" t="s">
        <v>345</v>
      </c>
      <c r="N260" s="75" t="s">
        <v>3081</v>
      </c>
      <c r="O260" s="678" t="s">
        <v>3081</v>
      </c>
      <c r="P260" s="27" t="s">
        <v>704</v>
      </c>
      <c r="Q260" s="505"/>
      <c r="S260" s="2"/>
    </row>
    <row r="261" spans="1:19" ht="56.25">
      <c r="A261" s="30">
        <v>86</v>
      </c>
      <c r="B261" s="422">
        <v>153</v>
      </c>
      <c r="C261" s="55" t="s">
        <v>2663</v>
      </c>
      <c r="D261" s="422"/>
      <c r="E261" s="422" t="s">
        <v>3214</v>
      </c>
      <c r="F261" s="11" t="s">
        <v>2358</v>
      </c>
      <c r="G261" s="697" t="s">
        <v>3405</v>
      </c>
      <c r="H261" s="34">
        <v>625.8066</v>
      </c>
      <c r="I261" s="271">
        <v>39707</v>
      </c>
      <c r="J261" s="263">
        <v>40254</v>
      </c>
      <c r="K261" s="470" t="s">
        <v>380</v>
      </c>
      <c r="L261" s="32" t="s">
        <v>1220</v>
      </c>
      <c r="M261" s="24" t="s">
        <v>1770</v>
      </c>
      <c r="N261" s="75" t="s">
        <v>3081</v>
      </c>
      <c r="O261" s="678" t="s">
        <v>3081</v>
      </c>
      <c r="P261" s="27" t="s">
        <v>704</v>
      </c>
      <c r="Q261" s="505"/>
      <c r="S261" s="2"/>
    </row>
    <row r="262" spans="1:19" ht="56.25">
      <c r="A262" s="30">
        <v>87</v>
      </c>
      <c r="B262" s="426">
        <v>157</v>
      </c>
      <c r="C262" s="176" t="s">
        <v>1404</v>
      </c>
      <c r="D262" s="426"/>
      <c r="E262" s="426" t="s">
        <v>3214</v>
      </c>
      <c r="F262" s="141" t="s">
        <v>2359</v>
      </c>
      <c r="G262" s="697" t="s">
        <v>3405</v>
      </c>
      <c r="H262" s="173">
        <v>45.5005</v>
      </c>
      <c r="I262" s="274">
        <v>39738</v>
      </c>
      <c r="J262" s="282">
        <v>40254</v>
      </c>
      <c r="K262" s="489" t="s">
        <v>2333</v>
      </c>
      <c r="L262" s="140" t="s">
        <v>1036</v>
      </c>
      <c r="M262" s="174" t="s">
        <v>2015</v>
      </c>
      <c r="N262" s="541" t="s">
        <v>3081</v>
      </c>
      <c r="O262" s="678" t="s">
        <v>3081</v>
      </c>
      <c r="P262" s="520" t="s">
        <v>703</v>
      </c>
      <c r="Q262" s="505"/>
      <c r="S262" s="2"/>
    </row>
    <row r="263" spans="1:19" ht="56.25">
      <c r="A263" s="30">
        <v>88</v>
      </c>
      <c r="B263" s="422">
        <v>148</v>
      </c>
      <c r="C263" s="55" t="s">
        <v>1722</v>
      </c>
      <c r="D263" s="422"/>
      <c r="E263" s="422" t="s">
        <v>3214</v>
      </c>
      <c r="F263" s="11" t="s">
        <v>2383</v>
      </c>
      <c r="G263" s="697" t="s">
        <v>3405</v>
      </c>
      <c r="H263" s="34">
        <v>1671.4328</v>
      </c>
      <c r="I263" s="271">
        <v>39672</v>
      </c>
      <c r="J263" s="264">
        <v>40462</v>
      </c>
      <c r="K263" s="322" t="s">
        <v>2655</v>
      </c>
      <c r="L263" s="24" t="s">
        <v>1036</v>
      </c>
      <c r="M263" s="24" t="s">
        <v>2259</v>
      </c>
      <c r="N263" s="420" t="s">
        <v>3081</v>
      </c>
      <c r="O263" s="678" t="s">
        <v>3081</v>
      </c>
      <c r="P263" s="20" t="s">
        <v>430</v>
      </c>
      <c r="Q263" s="505"/>
      <c r="S263" s="2"/>
    </row>
    <row r="264" spans="1:19" ht="56.25">
      <c r="A264" s="30">
        <v>89</v>
      </c>
      <c r="B264" s="422">
        <v>107</v>
      </c>
      <c r="C264" s="55" t="s">
        <v>946</v>
      </c>
      <c r="D264" s="422"/>
      <c r="E264" s="422" t="s">
        <v>3214</v>
      </c>
      <c r="F264" s="11" t="s">
        <v>2224</v>
      </c>
      <c r="G264" s="697" t="s">
        <v>3405</v>
      </c>
      <c r="H264" s="44">
        <v>832.6379</v>
      </c>
      <c r="I264" s="264">
        <v>39307</v>
      </c>
      <c r="J264" s="264">
        <v>40469</v>
      </c>
      <c r="K264" s="40" t="s">
        <v>944</v>
      </c>
      <c r="L264" s="10" t="s">
        <v>1220</v>
      </c>
      <c r="M264" s="32" t="s">
        <v>2330</v>
      </c>
      <c r="N264" s="420" t="s">
        <v>3081</v>
      </c>
      <c r="O264" s="678" t="s">
        <v>3081</v>
      </c>
      <c r="P264" s="20" t="s">
        <v>2592</v>
      </c>
      <c r="Q264" s="507"/>
      <c r="S264" s="2"/>
    </row>
    <row r="265" spans="1:19" ht="56.25">
      <c r="A265" s="30">
        <v>90</v>
      </c>
      <c r="B265" s="422">
        <v>116</v>
      </c>
      <c r="C265" s="55" t="s">
        <v>779</v>
      </c>
      <c r="D265" s="422"/>
      <c r="E265" s="422" t="s">
        <v>3214</v>
      </c>
      <c r="F265" s="11" t="s">
        <v>744</v>
      </c>
      <c r="G265" s="697" t="s">
        <v>3405</v>
      </c>
      <c r="H265" s="44">
        <v>1582.4194</v>
      </c>
      <c r="I265" s="264">
        <v>39359</v>
      </c>
      <c r="J265" s="264">
        <v>40469</v>
      </c>
      <c r="K265" s="40" t="s">
        <v>461</v>
      </c>
      <c r="L265" s="10" t="s">
        <v>79</v>
      </c>
      <c r="M265" s="32" t="s">
        <v>1125</v>
      </c>
      <c r="N265" s="75" t="s">
        <v>3081</v>
      </c>
      <c r="O265" s="678" t="s">
        <v>3081</v>
      </c>
      <c r="P265" s="27" t="s">
        <v>259</v>
      </c>
      <c r="Q265" s="507"/>
      <c r="S265" s="2"/>
    </row>
    <row r="266" spans="1:19" ht="56.25">
      <c r="A266" s="30">
        <v>91</v>
      </c>
      <c r="B266" s="422">
        <v>181</v>
      </c>
      <c r="C266" s="55" t="s">
        <v>2410</v>
      </c>
      <c r="D266" s="422"/>
      <c r="E266" s="422" t="s">
        <v>3214</v>
      </c>
      <c r="F266" s="11" t="s">
        <v>252</v>
      </c>
      <c r="G266" s="697" t="s">
        <v>3405</v>
      </c>
      <c r="H266" s="34">
        <v>1176.7616</v>
      </c>
      <c r="I266" s="271">
        <v>40126</v>
      </c>
      <c r="J266" s="263">
        <v>40518</v>
      </c>
      <c r="K266" s="40" t="s">
        <v>1986</v>
      </c>
      <c r="L266" s="24" t="s">
        <v>79</v>
      </c>
      <c r="M266" s="24" t="s">
        <v>1987</v>
      </c>
      <c r="N266" s="75" t="s">
        <v>3081</v>
      </c>
      <c r="O266" s="678" t="s">
        <v>3081</v>
      </c>
      <c r="P266" s="27" t="s">
        <v>1810</v>
      </c>
      <c r="Q266" s="505"/>
      <c r="S266" s="2"/>
    </row>
    <row r="267" spans="1:19" ht="56.25">
      <c r="A267" s="30">
        <v>92</v>
      </c>
      <c r="B267" s="422">
        <v>134</v>
      </c>
      <c r="C267" s="55" t="s">
        <v>314</v>
      </c>
      <c r="D267" s="422"/>
      <c r="E267" s="422" t="s">
        <v>3214</v>
      </c>
      <c r="F267" s="11" t="s">
        <v>1446</v>
      </c>
      <c r="G267" s="697" t="s">
        <v>3405</v>
      </c>
      <c r="H267" s="44">
        <v>839.7629</v>
      </c>
      <c r="I267" s="264">
        <v>39534</v>
      </c>
      <c r="J267" s="263">
        <v>40521</v>
      </c>
      <c r="K267" s="40" t="s">
        <v>1671</v>
      </c>
      <c r="L267" s="10" t="s">
        <v>1220</v>
      </c>
      <c r="M267" s="32" t="s">
        <v>2105</v>
      </c>
      <c r="N267" s="420" t="s">
        <v>3081</v>
      </c>
      <c r="O267" s="678" t="s">
        <v>3081</v>
      </c>
      <c r="P267" s="20" t="s">
        <v>1395</v>
      </c>
      <c r="Q267" s="505"/>
      <c r="S267" s="2"/>
    </row>
    <row r="268" spans="1:19" ht="67.5">
      <c r="A268" s="30">
        <v>93</v>
      </c>
      <c r="B268" s="422">
        <v>4</v>
      </c>
      <c r="C268" s="26" t="s">
        <v>2570</v>
      </c>
      <c r="D268" s="422"/>
      <c r="E268" s="422" t="s">
        <v>3214</v>
      </c>
      <c r="F268" s="10" t="s">
        <v>548</v>
      </c>
      <c r="G268" s="697" t="s">
        <v>3405</v>
      </c>
      <c r="H268" s="44">
        <v>1143.7421</v>
      </c>
      <c r="I268" s="264">
        <v>39563</v>
      </c>
      <c r="J268" s="263">
        <v>40535</v>
      </c>
      <c r="K268" s="487" t="s">
        <v>2115</v>
      </c>
      <c r="L268" s="10" t="s">
        <v>1036</v>
      </c>
      <c r="M268" s="10" t="s">
        <v>1079</v>
      </c>
      <c r="N268" s="420" t="s">
        <v>3081</v>
      </c>
      <c r="O268" s="678" t="s">
        <v>3081</v>
      </c>
      <c r="P268" s="20" t="s">
        <v>1396</v>
      </c>
      <c r="Q268" s="507"/>
      <c r="S268" s="2"/>
    </row>
    <row r="269" spans="1:19" ht="90">
      <c r="A269" s="30">
        <v>94</v>
      </c>
      <c r="B269" s="422">
        <v>114</v>
      </c>
      <c r="C269" s="55" t="s">
        <v>2595</v>
      </c>
      <c r="D269" s="422"/>
      <c r="E269" s="422" t="s">
        <v>3214</v>
      </c>
      <c r="F269" s="11" t="s">
        <v>529</v>
      </c>
      <c r="G269" s="697" t="s">
        <v>3405</v>
      </c>
      <c r="H269" s="44">
        <v>1770.4975</v>
      </c>
      <c r="I269" s="264" t="s">
        <v>899</v>
      </c>
      <c r="J269" s="263">
        <v>40591</v>
      </c>
      <c r="K269" s="40" t="s">
        <v>377</v>
      </c>
      <c r="L269" s="10" t="s">
        <v>1036</v>
      </c>
      <c r="M269" s="32" t="s">
        <v>43</v>
      </c>
      <c r="N269" s="75" t="s">
        <v>3081</v>
      </c>
      <c r="O269" s="678" t="s">
        <v>3081</v>
      </c>
      <c r="P269" s="27" t="s">
        <v>2235</v>
      </c>
      <c r="Q269" s="507"/>
      <c r="S269" s="2"/>
    </row>
    <row r="270" spans="1:19" ht="56.25">
      <c r="A270" s="30">
        <v>95</v>
      </c>
      <c r="B270" s="422">
        <v>190</v>
      </c>
      <c r="C270" s="55" t="s">
        <v>2306</v>
      </c>
      <c r="D270" s="422"/>
      <c r="E270" s="422" t="s">
        <v>3214</v>
      </c>
      <c r="F270" s="11" t="s">
        <v>1433</v>
      </c>
      <c r="G270" s="697" t="s">
        <v>3405</v>
      </c>
      <c r="H270" s="34">
        <v>726.1211</v>
      </c>
      <c r="I270" s="271">
        <v>40276</v>
      </c>
      <c r="J270" s="263">
        <v>40639</v>
      </c>
      <c r="K270" s="40" t="s">
        <v>1604</v>
      </c>
      <c r="L270" s="24" t="s">
        <v>1220</v>
      </c>
      <c r="M270" s="24" t="s">
        <v>2105</v>
      </c>
      <c r="N270" s="420" t="s">
        <v>3081</v>
      </c>
      <c r="O270" s="678" t="s">
        <v>3081</v>
      </c>
      <c r="P270" s="20" t="s">
        <v>2592</v>
      </c>
      <c r="Q270" s="505"/>
      <c r="S270" s="2"/>
    </row>
    <row r="271" spans="1:19" ht="56.25">
      <c r="A271" s="30">
        <v>96</v>
      </c>
      <c r="B271" s="422">
        <v>110</v>
      </c>
      <c r="C271" s="55" t="s">
        <v>99</v>
      </c>
      <c r="D271" s="422"/>
      <c r="E271" s="422" t="s">
        <v>3214</v>
      </c>
      <c r="F271" s="11" t="s">
        <v>744</v>
      </c>
      <c r="G271" s="697" t="s">
        <v>3405</v>
      </c>
      <c r="H271" s="44">
        <v>2586.7442</v>
      </c>
      <c r="I271" s="264">
        <v>39329</v>
      </c>
      <c r="J271" s="263">
        <v>40645</v>
      </c>
      <c r="K271" s="40" t="s">
        <v>1769</v>
      </c>
      <c r="L271" s="10" t="s">
        <v>79</v>
      </c>
      <c r="M271" s="32" t="s">
        <v>1597</v>
      </c>
      <c r="N271" s="420" t="s">
        <v>3081</v>
      </c>
      <c r="O271" s="678" t="s">
        <v>3081</v>
      </c>
      <c r="P271" s="20" t="s">
        <v>3188</v>
      </c>
      <c r="Q271" s="507"/>
      <c r="S271" s="2"/>
    </row>
    <row r="272" spans="1:19" ht="56.25">
      <c r="A272" s="30">
        <v>97</v>
      </c>
      <c r="B272" s="422">
        <v>175</v>
      </c>
      <c r="C272" s="55" t="s">
        <v>302</v>
      </c>
      <c r="D272" s="422"/>
      <c r="E272" s="422" t="s">
        <v>3214</v>
      </c>
      <c r="F272" s="11" t="s">
        <v>1495</v>
      </c>
      <c r="G272" s="697" t="s">
        <v>3405</v>
      </c>
      <c r="H272" s="34">
        <v>1369.8785</v>
      </c>
      <c r="I272" s="271">
        <v>40057</v>
      </c>
      <c r="J272" s="263">
        <v>40646</v>
      </c>
      <c r="K272" s="40" t="s">
        <v>1644</v>
      </c>
      <c r="L272" s="24" t="s">
        <v>1220</v>
      </c>
      <c r="M272" s="24" t="s">
        <v>2651</v>
      </c>
      <c r="N272" s="75" t="s">
        <v>3081</v>
      </c>
      <c r="O272" s="678" t="s">
        <v>3081</v>
      </c>
      <c r="P272" s="27" t="s">
        <v>3189</v>
      </c>
      <c r="Q272" s="507"/>
      <c r="S272" s="2"/>
    </row>
    <row r="273" spans="1:19" ht="90">
      <c r="A273" s="30">
        <v>98</v>
      </c>
      <c r="B273" s="422">
        <v>111</v>
      </c>
      <c r="C273" s="55" t="s">
        <v>100</v>
      </c>
      <c r="D273" s="422"/>
      <c r="E273" s="422" t="s">
        <v>3214</v>
      </c>
      <c r="F273" s="11" t="s">
        <v>2139</v>
      </c>
      <c r="G273" s="696" t="s">
        <v>3421</v>
      </c>
      <c r="H273" s="44">
        <v>458.0921</v>
      </c>
      <c r="I273" s="264">
        <v>39329</v>
      </c>
      <c r="J273" s="263">
        <v>40696</v>
      </c>
      <c r="K273" s="40" t="s">
        <v>545</v>
      </c>
      <c r="L273" s="10" t="s">
        <v>1220</v>
      </c>
      <c r="M273" s="32" t="s">
        <v>1475</v>
      </c>
      <c r="N273" s="75" t="s">
        <v>3081</v>
      </c>
      <c r="O273" s="678" t="s">
        <v>3081</v>
      </c>
      <c r="P273" s="27" t="s">
        <v>2235</v>
      </c>
      <c r="Q273" s="505"/>
      <c r="S273" s="2"/>
    </row>
    <row r="274" spans="1:19" ht="56.25">
      <c r="A274" s="30">
        <v>99</v>
      </c>
      <c r="B274" s="422">
        <v>130</v>
      </c>
      <c r="C274" s="55" t="s">
        <v>2074</v>
      </c>
      <c r="D274" s="422"/>
      <c r="E274" s="422" t="s">
        <v>3214</v>
      </c>
      <c r="F274" s="11" t="s">
        <v>775</v>
      </c>
      <c r="G274" s="697" t="s">
        <v>3405</v>
      </c>
      <c r="H274" s="44">
        <v>624.0332</v>
      </c>
      <c r="I274" s="264">
        <v>39496</v>
      </c>
      <c r="J274" s="263">
        <v>40938</v>
      </c>
      <c r="K274" s="470" t="s">
        <v>2734</v>
      </c>
      <c r="L274" s="10" t="s">
        <v>1036</v>
      </c>
      <c r="M274" s="32" t="s">
        <v>1015</v>
      </c>
      <c r="N274" s="75" t="s">
        <v>3081</v>
      </c>
      <c r="O274" s="678" t="s">
        <v>3081</v>
      </c>
      <c r="P274" s="27" t="s">
        <v>3190</v>
      </c>
      <c r="Q274" s="505"/>
      <c r="S274" s="2"/>
    </row>
    <row r="275" spans="1:19" ht="60">
      <c r="A275" s="30">
        <v>100</v>
      </c>
      <c r="B275" s="422">
        <v>199</v>
      </c>
      <c r="C275" s="55" t="s">
        <v>852</v>
      </c>
      <c r="D275" s="422"/>
      <c r="E275" s="422" t="s">
        <v>3214</v>
      </c>
      <c r="F275" s="11" t="s">
        <v>739</v>
      </c>
      <c r="G275" s="697" t="s">
        <v>3405</v>
      </c>
      <c r="H275" s="34">
        <v>84.1495</v>
      </c>
      <c r="I275" s="271">
        <v>40513</v>
      </c>
      <c r="J275" s="263">
        <v>41257</v>
      </c>
      <c r="K275" s="470" t="s">
        <v>2679</v>
      </c>
      <c r="L275" s="24" t="s">
        <v>1220</v>
      </c>
      <c r="M275" s="24" t="s">
        <v>1131</v>
      </c>
      <c r="N275" s="75" t="s">
        <v>3081</v>
      </c>
      <c r="O275" s="678" t="s">
        <v>3081</v>
      </c>
      <c r="P275" s="27" t="s">
        <v>3191</v>
      </c>
      <c r="Q275" s="505"/>
      <c r="S275" s="2"/>
    </row>
    <row r="276" spans="1:19" ht="56.25">
      <c r="A276" s="30">
        <v>101</v>
      </c>
      <c r="B276" s="422">
        <v>158</v>
      </c>
      <c r="C276" s="55" t="s">
        <v>1405</v>
      </c>
      <c r="D276" s="422"/>
      <c r="E276" s="422" t="s">
        <v>3214</v>
      </c>
      <c r="F276" s="11" t="s">
        <v>104</v>
      </c>
      <c r="G276" s="696" t="s">
        <v>3421</v>
      </c>
      <c r="H276" s="34">
        <v>46.8461</v>
      </c>
      <c r="I276" s="271">
        <v>39741</v>
      </c>
      <c r="J276" s="263">
        <v>41515</v>
      </c>
      <c r="K276" s="470" t="s">
        <v>1334</v>
      </c>
      <c r="L276" s="32" t="s">
        <v>1036</v>
      </c>
      <c r="M276" s="24" t="s">
        <v>681</v>
      </c>
      <c r="N276" s="75" t="s">
        <v>3081</v>
      </c>
      <c r="O276" s="678" t="s">
        <v>3081</v>
      </c>
      <c r="P276" s="27" t="s">
        <v>3192</v>
      </c>
      <c r="Q276" s="505"/>
      <c r="S276" s="2"/>
    </row>
    <row r="277" spans="1:19" ht="56.25">
      <c r="A277" s="30">
        <v>102</v>
      </c>
      <c r="B277" s="426">
        <v>156</v>
      </c>
      <c r="C277" s="176" t="s">
        <v>1690</v>
      </c>
      <c r="D277" s="426"/>
      <c r="E277" s="426" t="s">
        <v>3214</v>
      </c>
      <c r="F277" s="141" t="s">
        <v>3115</v>
      </c>
      <c r="G277" s="697" t="s">
        <v>3405</v>
      </c>
      <c r="H277" s="173">
        <v>2025.3898</v>
      </c>
      <c r="I277" s="274">
        <v>39738</v>
      </c>
      <c r="J277" s="284">
        <v>40176</v>
      </c>
      <c r="K277" s="489" t="s">
        <v>856</v>
      </c>
      <c r="L277" s="174" t="s">
        <v>1036</v>
      </c>
      <c r="M277" s="174" t="s">
        <v>2015</v>
      </c>
      <c r="N277" s="418" t="s">
        <v>3081</v>
      </c>
      <c r="O277" s="678" t="s">
        <v>3081</v>
      </c>
      <c r="P277" s="455" t="s">
        <v>3193</v>
      </c>
      <c r="Q277" s="505"/>
      <c r="S277" s="2"/>
    </row>
    <row r="278" spans="1:19" ht="45">
      <c r="A278" s="30">
        <v>103</v>
      </c>
      <c r="B278" s="422">
        <v>163</v>
      </c>
      <c r="C278" s="14" t="s">
        <v>1618</v>
      </c>
      <c r="D278" s="422"/>
      <c r="E278" s="422" t="s">
        <v>3214</v>
      </c>
      <c r="F278" s="11" t="s">
        <v>3116</v>
      </c>
      <c r="G278" s="697" t="s">
        <v>3405</v>
      </c>
      <c r="H278" s="34">
        <v>759.1186</v>
      </c>
      <c r="I278" s="271">
        <v>39785</v>
      </c>
      <c r="J278" s="283">
        <v>40176</v>
      </c>
      <c r="K278" s="202" t="s">
        <v>2041</v>
      </c>
      <c r="L278" s="14" t="s">
        <v>1036</v>
      </c>
      <c r="M278" s="11" t="s">
        <v>1412</v>
      </c>
      <c r="N278" s="75" t="s">
        <v>3081</v>
      </c>
      <c r="O278" s="678" t="s">
        <v>3081</v>
      </c>
      <c r="P278" s="27" t="s">
        <v>3194</v>
      </c>
      <c r="Q278" s="507"/>
      <c r="S278" s="2"/>
    </row>
    <row r="279" spans="1:19" ht="84">
      <c r="A279" s="30">
        <v>104</v>
      </c>
      <c r="B279" s="422">
        <v>120</v>
      </c>
      <c r="C279" s="55" t="s">
        <v>1186</v>
      </c>
      <c r="D279" s="422"/>
      <c r="E279" s="422" t="s">
        <v>3214</v>
      </c>
      <c r="F279" s="11" t="s">
        <v>3117</v>
      </c>
      <c r="G279" s="697" t="s">
        <v>3405</v>
      </c>
      <c r="H279" s="44">
        <v>2613.2327</v>
      </c>
      <c r="I279" s="264">
        <v>39408</v>
      </c>
      <c r="J279" s="264">
        <v>41554</v>
      </c>
      <c r="K279" s="40" t="s">
        <v>1334</v>
      </c>
      <c r="L279" s="10" t="s">
        <v>1036</v>
      </c>
      <c r="M279" s="32" t="s">
        <v>98</v>
      </c>
      <c r="N279" s="75" t="s">
        <v>3081</v>
      </c>
      <c r="O279" s="678" t="s">
        <v>3081</v>
      </c>
      <c r="P279" s="27" t="s">
        <v>3194</v>
      </c>
      <c r="Q279" s="505"/>
      <c r="S279" s="2"/>
    </row>
    <row r="280" spans="1:19" ht="78.75">
      <c r="A280" s="30">
        <v>105</v>
      </c>
      <c r="B280" s="422">
        <v>138</v>
      </c>
      <c r="C280" s="55" t="s">
        <v>222</v>
      </c>
      <c r="D280" s="422"/>
      <c r="E280" s="422" t="s">
        <v>3214</v>
      </c>
      <c r="F280" s="11" t="s">
        <v>3129</v>
      </c>
      <c r="G280" s="696" t="s">
        <v>3452</v>
      </c>
      <c r="H280" s="44">
        <v>299.3824</v>
      </c>
      <c r="I280" s="264">
        <v>39610</v>
      </c>
      <c r="J280" s="263">
        <v>41603</v>
      </c>
      <c r="K280" s="40" t="s">
        <v>2041</v>
      </c>
      <c r="L280" s="10" t="s">
        <v>1036</v>
      </c>
      <c r="M280" s="32" t="s">
        <v>2015</v>
      </c>
      <c r="N280" s="75" t="s">
        <v>3081</v>
      </c>
      <c r="O280" s="678" t="s">
        <v>3081</v>
      </c>
      <c r="P280" s="27" t="s">
        <v>3207</v>
      </c>
      <c r="Q280" s="505"/>
      <c r="S280" s="2"/>
    </row>
    <row r="281" spans="1:19" ht="79.5">
      <c r="A281" s="30">
        <v>106</v>
      </c>
      <c r="B281" s="422">
        <v>121</v>
      </c>
      <c r="C281" s="55" t="s">
        <v>2208</v>
      </c>
      <c r="D281" s="422"/>
      <c r="E281" s="422" t="s">
        <v>3214</v>
      </c>
      <c r="F281" s="11" t="s">
        <v>3130</v>
      </c>
      <c r="G281" s="697" t="s">
        <v>3405</v>
      </c>
      <c r="H281" s="44">
        <v>2715.8077</v>
      </c>
      <c r="I281" s="264">
        <v>39420</v>
      </c>
      <c r="J281" s="263">
        <v>40098</v>
      </c>
      <c r="K281" s="40" t="s">
        <v>1334</v>
      </c>
      <c r="L281" s="10" t="s">
        <v>1036</v>
      </c>
      <c r="M281" s="32" t="s">
        <v>43</v>
      </c>
      <c r="N281" s="75" t="s">
        <v>3081</v>
      </c>
      <c r="O281" s="678" t="s">
        <v>3081</v>
      </c>
      <c r="P281" s="27" t="s">
        <v>3202</v>
      </c>
      <c r="Q281" s="506"/>
      <c r="S281" s="2"/>
    </row>
    <row r="282" spans="1:19" ht="96">
      <c r="A282" s="30">
        <v>107</v>
      </c>
      <c r="B282" s="422">
        <v>143</v>
      </c>
      <c r="C282" s="55" t="s">
        <v>1608</v>
      </c>
      <c r="D282" s="422"/>
      <c r="E282" s="422" t="s">
        <v>3214</v>
      </c>
      <c r="F282" s="11" t="s">
        <v>3131</v>
      </c>
      <c r="G282" s="696" t="s">
        <v>3451</v>
      </c>
      <c r="H282" s="44">
        <v>1277.1304</v>
      </c>
      <c r="I282" s="264">
        <v>39645</v>
      </c>
      <c r="J282" s="263">
        <v>42111</v>
      </c>
      <c r="K282" s="470" t="s">
        <v>1944</v>
      </c>
      <c r="L282" s="10" t="s">
        <v>79</v>
      </c>
      <c r="M282" s="32" t="s">
        <v>2146</v>
      </c>
      <c r="N282" s="75" t="s">
        <v>3081</v>
      </c>
      <c r="O282" s="678" t="s">
        <v>3081</v>
      </c>
      <c r="P282" s="27" t="s">
        <v>3195</v>
      </c>
      <c r="Q282" s="505"/>
      <c r="S282" s="2"/>
    </row>
    <row r="283" spans="1:19" ht="90">
      <c r="A283" s="30">
        <v>108</v>
      </c>
      <c r="B283" s="422">
        <v>142</v>
      </c>
      <c r="C283" s="55" t="s">
        <v>2061</v>
      </c>
      <c r="D283" s="422"/>
      <c r="E283" s="422" t="s">
        <v>3214</v>
      </c>
      <c r="F283" s="11" t="s">
        <v>3132</v>
      </c>
      <c r="G283" s="696" t="s">
        <v>3450</v>
      </c>
      <c r="H283" s="34">
        <v>8926.5473</v>
      </c>
      <c r="I283" s="271">
        <v>39643</v>
      </c>
      <c r="J283" s="263">
        <v>42111</v>
      </c>
      <c r="K283" s="476" t="s">
        <v>1166</v>
      </c>
      <c r="L283" s="24" t="s">
        <v>1252</v>
      </c>
      <c r="M283" s="24" t="s">
        <v>2365</v>
      </c>
      <c r="N283" s="75" t="s">
        <v>3081</v>
      </c>
      <c r="O283" s="678" t="s">
        <v>3081</v>
      </c>
      <c r="P283" s="27" t="s">
        <v>3196</v>
      </c>
      <c r="Q283" s="505"/>
      <c r="S283" s="2"/>
    </row>
    <row r="284" spans="1:19" ht="96">
      <c r="A284" s="30">
        <v>109</v>
      </c>
      <c r="B284" s="422">
        <v>191</v>
      </c>
      <c r="C284" s="55" t="s">
        <v>1489</v>
      </c>
      <c r="D284" s="422"/>
      <c r="E284" s="422" t="s">
        <v>3214</v>
      </c>
      <c r="F284" s="11" t="s">
        <v>3133</v>
      </c>
      <c r="G284" s="696" t="s">
        <v>3449</v>
      </c>
      <c r="H284" s="34">
        <v>928.0739</v>
      </c>
      <c r="I284" s="271">
        <v>40287</v>
      </c>
      <c r="J284" s="263">
        <v>42111</v>
      </c>
      <c r="K284" s="470" t="s">
        <v>1844</v>
      </c>
      <c r="L284" s="24" t="s">
        <v>1036</v>
      </c>
      <c r="M284" s="24" t="s">
        <v>117</v>
      </c>
      <c r="N284" s="75" t="s">
        <v>3081</v>
      </c>
      <c r="O284" s="678" t="s">
        <v>3081</v>
      </c>
      <c r="P284" s="27" t="s">
        <v>3197</v>
      </c>
      <c r="Q284" s="505"/>
      <c r="S284" s="2"/>
    </row>
    <row r="285" spans="1:19" ht="101.25">
      <c r="A285" s="30">
        <v>110</v>
      </c>
      <c r="B285" s="422">
        <v>192</v>
      </c>
      <c r="C285" s="55" t="s">
        <v>1490</v>
      </c>
      <c r="D285" s="422"/>
      <c r="E285" s="422" t="s">
        <v>3214</v>
      </c>
      <c r="F285" s="11" t="s">
        <v>3134</v>
      </c>
      <c r="G285" s="696" t="s">
        <v>3449</v>
      </c>
      <c r="H285" s="34">
        <v>1318.7287</v>
      </c>
      <c r="I285" s="271">
        <v>40287</v>
      </c>
      <c r="J285" s="263">
        <v>42111</v>
      </c>
      <c r="K285" s="470" t="s">
        <v>1844</v>
      </c>
      <c r="L285" s="24" t="s">
        <v>1036</v>
      </c>
      <c r="M285" s="24" t="s">
        <v>117</v>
      </c>
      <c r="N285" s="536" t="s">
        <v>3081</v>
      </c>
      <c r="O285" s="678" t="s">
        <v>3081</v>
      </c>
      <c r="P285" s="395" t="s">
        <v>3198</v>
      </c>
      <c r="Q285" s="505"/>
      <c r="S285" s="2"/>
    </row>
    <row r="286" spans="1:19" ht="135">
      <c r="A286" s="30">
        <v>111</v>
      </c>
      <c r="B286" s="422">
        <v>193</v>
      </c>
      <c r="C286" s="55" t="s">
        <v>1491</v>
      </c>
      <c r="D286" s="422"/>
      <c r="E286" s="422" t="s">
        <v>3214</v>
      </c>
      <c r="F286" s="11" t="s">
        <v>3135</v>
      </c>
      <c r="G286" s="696" t="s">
        <v>3449</v>
      </c>
      <c r="H286" s="34">
        <v>1994.3439</v>
      </c>
      <c r="I286" s="271">
        <v>40288</v>
      </c>
      <c r="J286" s="263">
        <v>42111</v>
      </c>
      <c r="K286" s="470" t="s">
        <v>57</v>
      </c>
      <c r="L286" s="24" t="s">
        <v>1036</v>
      </c>
      <c r="M286" s="24" t="s">
        <v>117</v>
      </c>
      <c r="N286" s="75" t="s">
        <v>3081</v>
      </c>
      <c r="O286" s="678" t="s">
        <v>3081</v>
      </c>
      <c r="P286" s="27" t="s">
        <v>3199</v>
      </c>
      <c r="Q286" s="503"/>
      <c r="S286" s="2"/>
    </row>
    <row r="287" spans="1:19" ht="112.5">
      <c r="A287" s="30">
        <v>112</v>
      </c>
      <c r="B287" s="422">
        <v>104</v>
      </c>
      <c r="C287" s="55" t="s">
        <v>1938</v>
      </c>
      <c r="D287" s="422"/>
      <c r="E287" s="422" t="s">
        <v>3214</v>
      </c>
      <c r="F287" s="11" t="s">
        <v>3136</v>
      </c>
      <c r="G287" s="696" t="s">
        <v>3449</v>
      </c>
      <c r="H287" s="44">
        <v>4084.9282</v>
      </c>
      <c r="I287" s="264">
        <v>39209</v>
      </c>
      <c r="J287" s="263">
        <v>42111</v>
      </c>
      <c r="K287" s="470" t="s">
        <v>3427</v>
      </c>
      <c r="L287" s="10" t="s">
        <v>79</v>
      </c>
      <c r="M287" s="32" t="s">
        <v>1939</v>
      </c>
      <c r="N287" s="75" t="s">
        <v>3081</v>
      </c>
      <c r="O287" s="75" t="s">
        <v>3081</v>
      </c>
      <c r="P287" s="27" t="s">
        <v>3200</v>
      </c>
      <c r="Q287" s="505"/>
      <c r="S287" s="2"/>
    </row>
    <row r="288" spans="1:19" ht="90">
      <c r="A288" s="30">
        <v>113</v>
      </c>
      <c r="B288" s="422">
        <v>147</v>
      </c>
      <c r="C288" s="55" t="s">
        <v>2412</v>
      </c>
      <c r="D288" s="422"/>
      <c r="E288" s="422" t="s">
        <v>3214</v>
      </c>
      <c r="F288" s="11" t="s">
        <v>3118</v>
      </c>
      <c r="G288" s="697" t="s">
        <v>3405</v>
      </c>
      <c r="H288" s="34">
        <v>2917.8856</v>
      </c>
      <c r="I288" s="271">
        <v>39672</v>
      </c>
      <c r="J288" s="263">
        <v>42111</v>
      </c>
      <c r="K288" s="470" t="s">
        <v>3426</v>
      </c>
      <c r="L288" s="24" t="s">
        <v>79</v>
      </c>
      <c r="M288" s="24" t="s">
        <v>345</v>
      </c>
      <c r="N288" s="75" t="s">
        <v>3081</v>
      </c>
      <c r="O288" s="75" t="s">
        <v>3081</v>
      </c>
      <c r="P288" s="27" t="s">
        <v>53</v>
      </c>
      <c r="Q288" s="505"/>
      <c r="S288" s="2"/>
    </row>
    <row r="289" spans="1:23" ht="56.25">
      <c r="A289" s="30">
        <v>114</v>
      </c>
      <c r="B289" s="422">
        <v>187</v>
      </c>
      <c r="C289" s="55" t="s">
        <v>125</v>
      </c>
      <c r="D289" s="422"/>
      <c r="E289" s="422" t="s">
        <v>3214</v>
      </c>
      <c r="F289" s="11" t="s">
        <v>3119</v>
      </c>
      <c r="G289" s="697" t="s">
        <v>3405</v>
      </c>
      <c r="H289" s="34">
        <v>337.7316</v>
      </c>
      <c r="I289" s="271">
        <v>40199</v>
      </c>
      <c r="J289" s="263">
        <v>42477</v>
      </c>
      <c r="K289" s="470" t="s">
        <v>46</v>
      </c>
      <c r="L289" s="24" t="s">
        <v>1220</v>
      </c>
      <c r="M289" s="24" t="s">
        <v>1750</v>
      </c>
      <c r="N289" s="75" t="s">
        <v>3081</v>
      </c>
      <c r="O289" s="678" t="s">
        <v>3081</v>
      </c>
      <c r="P289" s="27" t="s">
        <v>1677</v>
      </c>
      <c r="Q289" s="505"/>
      <c r="R289" s="627"/>
      <c r="S289" s="2"/>
      <c r="W289">
        <v>1</v>
      </c>
    </row>
    <row r="290" spans="1:19" ht="72">
      <c r="A290" s="30">
        <v>115</v>
      </c>
      <c r="B290" s="762">
        <v>117</v>
      </c>
      <c r="C290" s="66" t="s">
        <v>1878</v>
      </c>
      <c r="D290" s="762"/>
      <c r="E290" s="762" t="s">
        <v>3214</v>
      </c>
      <c r="F290" s="45" t="s">
        <v>3138</v>
      </c>
      <c r="G290" s="772" t="s">
        <v>3405</v>
      </c>
      <c r="H290" s="764">
        <v>1210.6078</v>
      </c>
      <c r="I290" s="765">
        <v>39361</v>
      </c>
      <c r="J290" s="766" t="s">
        <v>2755</v>
      </c>
      <c r="K290" s="470" t="s">
        <v>377</v>
      </c>
      <c r="L290" s="40" t="s">
        <v>1036</v>
      </c>
      <c r="M290" s="470" t="s">
        <v>43</v>
      </c>
      <c r="N290" s="767" t="s">
        <v>3081</v>
      </c>
      <c r="O290" s="791" t="s">
        <v>3081</v>
      </c>
      <c r="P290" s="492" t="s">
        <v>3596</v>
      </c>
      <c r="Q290" s="505"/>
      <c r="S290" s="2"/>
    </row>
    <row r="291" spans="1:19" s="468" customFormat="1" ht="72">
      <c r="A291" s="30">
        <v>116</v>
      </c>
      <c r="B291" s="762">
        <v>118</v>
      </c>
      <c r="C291" s="66" t="s">
        <v>203</v>
      </c>
      <c r="D291" s="762"/>
      <c r="E291" s="762" t="s">
        <v>3214</v>
      </c>
      <c r="F291" s="45" t="s">
        <v>3139</v>
      </c>
      <c r="G291" s="772" t="s">
        <v>3405</v>
      </c>
      <c r="H291" s="764">
        <v>1514.0093</v>
      </c>
      <c r="I291" s="765">
        <v>39391</v>
      </c>
      <c r="J291" s="766" t="s">
        <v>2755</v>
      </c>
      <c r="K291" s="470" t="s">
        <v>3140</v>
      </c>
      <c r="L291" s="40" t="s">
        <v>1220</v>
      </c>
      <c r="M291" s="470" t="s">
        <v>43</v>
      </c>
      <c r="N291" s="767" t="s">
        <v>3081</v>
      </c>
      <c r="O291" s="768" t="s">
        <v>3081</v>
      </c>
      <c r="P291" s="492" t="s">
        <v>3596</v>
      </c>
      <c r="Q291" s="783"/>
      <c r="R291" s="771"/>
      <c r="S291" s="498"/>
    </row>
    <row r="292" spans="1:19" s="468" customFormat="1" ht="96">
      <c r="A292" s="30">
        <v>117</v>
      </c>
      <c r="B292" s="762">
        <v>165</v>
      </c>
      <c r="C292" s="66" t="s">
        <v>404</v>
      </c>
      <c r="D292" s="762"/>
      <c r="E292" s="762" t="s">
        <v>3214</v>
      </c>
      <c r="F292" s="45" t="s">
        <v>3141</v>
      </c>
      <c r="G292" s="772" t="s">
        <v>3405</v>
      </c>
      <c r="H292" s="779">
        <v>1358.3461</v>
      </c>
      <c r="I292" s="780">
        <v>39839</v>
      </c>
      <c r="J292" s="766" t="s">
        <v>2755</v>
      </c>
      <c r="K292" s="470" t="s">
        <v>2612</v>
      </c>
      <c r="L292" s="470" t="s">
        <v>1036</v>
      </c>
      <c r="M292" s="322" t="s">
        <v>2088</v>
      </c>
      <c r="N292" s="767" t="s">
        <v>3081</v>
      </c>
      <c r="O292" s="768" t="s">
        <v>3081</v>
      </c>
      <c r="P292" s="492" t="s">
        <v>3596</v>
      </c>
      <c r="Q292" s="783"/>
      <c r="R292" s="771"/>
      <c r="S292" s="498"/>
    </row>
    <row r="293" spans="1:19" s="468" customFormat="1" ht="72">
      <c r="A293" s="30">
        <v>118</v>
      </c>
      <c r="B293" s="762">
        <v>168</v>
      </c>
      <c r="C293" s="66" t="s">
        <v>1167</v>
      </c>
      <c r="D293" s="762"/>
      <c r="E293" s="762" t="s">
        <v>3214</v>
      </c>
      <c r="F293" s="45" t="s">
        <v>3142</v>
      </c>
      <c r="G293" s="772" t="s">
        <v>3405</v>
      </c>
      <c r="H293" s="779">
        <v>379.5897</v>
      </c>
      <c r="I293" s="780">
        <v>39967</v>
      </c>
      <c r="J293" s="766" t="s">
        <v>2755</v>
      </c>
      <c r="K293" s="470" t="s">
        <v>2012</v>
      </c>
      <c r="L293" s="322" t="s">
        <v>1036</v>
      </c>
      <c r="M293" s="322" t="s">
        <v>818</v>
      </c>
      <c r="N293" s="767" t="s">
        <v>3081</v>
      </c>
      <c r="O293" s="768" t="s">
        <v>3081</v>
      </c>
      <c r="P293" s="492" t="s">
        <v>3596</v>
      </c>
      <c r="Q293" s="783"/>
      <c r="R293" s="771"/>
      <c r="S293" s="498"/>
    </row>
    <row r="294" spans="1:19" s="468" customFormat="1" ht="72">
      <c r="A294" s="30">
        <v>119</v>
      </c>
      <c r="B294" s="762">
        <v>173</v>
      </c>
      <c r="C294" s="66" t="s">
        <v>2573</v>
      </c>
      <c r="D294" s="762"/>
      <c r="E294" s="762" t="s">
        <v>3214</v>
      </c>
      <c r="F294" s="45" t="s">
        <v>3142</v>
      </c>
      <c r="G294" s="772" t="s">
        <v>3405</v>
      </c>
      <c r="H294" s="779">
        <v>1512.3128</v>
      </c>
      <c r="I294" s="780">
        <v>40018</v>
      </c>
      <c r="J294" s="766" t="s">
        <v>2755</v>
      </c>
      <c r="K294" s="470" t="s">
        <v>1526</v>
      </c>
      <c r="L294" s="322" t="s">
        <v>1220</v>
      </c>
      <c r="M294" s="322" t="s">
        <v>364</v>
      </c>
      <c r="N294" s="767" t="s">
        <v>3081</v>
      </c>
      <c r="O294" s="767" t="s">
        <v>3081</v>
      </c>
      <c r="P294" s="492" t="s">
        <v>3596</v>
      </c>
      <c r="Q294" s="783"/>
      <c r="R294" s="771"/>
      <c r="S294" s="498"/>
    </row>
    <row r="295" spans="1:19" s="6" customFormat="1" ht="102" thickBot="1">
      <c r="A295" s="94">
        <f>A294+1</f>
        <v>120</v>
      </c>
      <c r="B295" s="408">
        <v>144</v>
      </c>
      <c r="C295" s="55" t="s">
        <v>1227</v>
      </c>
      <c r="D295" s="408"/>
      <c r="E295" s="408" t="s">
        <v>3214</v>
      </c>
      <c r="F295" s="11" t="s">
        <v>3100</v>
      </c>
      <c r="G295" s="696" t="s">
        <v>3421</v>
      </c>
      <c r="H295" s="44">
        <v>2717.5448</v>
      </c>
      <c r="I295" s="264">
        <v>39647</v>
      </c>
      <c r="J295" s="263" t="s">
        <v>2755</v>
      </c>
      <c r="K295" s="40" t="s">
        <v>3423</v>
      </c>
      <c r="L295" s="10" t="s">
        <v>79</v>
      </c>
      <c r="M295" s="32" t="s">
        <v>619</v>
      </c>
      <c r="N295" s="420" t="s">
        <v>3081</v>
      </c>
      <c r="O295" s="1059" t="s">
        <v>3081</v>
      </c>
      <c r="P295" s="20" t="s">
        <v>1</v>
      </c>
      <c r="Q295" s="505"/>
      <c r="R295" s="628"/>
      <c r="S295" s="401"/>
    </row>
    <row r="296" spans="1:19" s="468" customFormat="1" ht="16.5" thickBot="1" thickTop="1">
      <c r="A296" s="184"/>
      <c r="B296" s="565"/>
      <c r="C296" s="720"/>
      <c r="D296" s="565"/>
      <c r="E296" s="565"/>
      <c r="F296" s="178"/>
      <c r="G296" s="184"/>
      <c r="H296" s="188">
        <f>SUM(H176:H295)</f>
        <v>238833.41180000003</v>
      </c>
      <c r="I296" s="180"/>
      <c r="J296" s="185"/>
      <c r="K296" s="481"/>
      <c r="L296" s="187"/>
      <c r="M296" s="186"/>
      <c r="N296" s="542" t="s">
        <v>2755</v>
      </c>
      <c r="O296" s="185"/>
      <c r="P296" s="185"/>
      <c r="Q296" s="783"/>
      <c r="R296" s="777"/>
      <c r="S296" s="498"/>
    </row>
    <row r="297" spans="1:19" ht="15.75" thickTop="1">
      <c r="A297" s="355"/>
      <c r="B297" s="401"/>
      <c r="C297" s="712"/>
      <c r="D297" s="401"/>
      <c r="E297" s="401"/>
      <c r="F297" s="60"/>
      <c r="G297" s="2"/>
      <c r="H297" s="95"/>
      <c r="I297" s="8"/>
      <c r="J297" s="67"/>
      <c r="K297" s="480"/>
      <c r="L297" s="89"/>
      <c r="M297" s="88"/>
      <c r="N297" s="539"/>
      <c r="O297" s="369"/>
      <c r="P297" s="519"/>
      <c r="Q297" s="505"/>
      <c r="S297" s="2"/>
    </row>
    <row r="298" spans="2:19" ht="19.5" customHeight="1">
      <c r="B298" s="156" t="s">
        <v>3224</v>
      </c>
      <c r="C298" s="721"/>
      <c r="D298" s="4"/>
      <c r="E298" s="4"/>
      <c r="F298" s="60"/>
      <c r="G298" s="4"/>
      <c r="H298" s="87"/>
      <c r="I298" s="8"/>
      <c r="J298" s="67"/>
      <c r="K298" s="480"/>
      <c r="L298" s="89"/>
      <c r="M298" s="88"/>
      <c r="N298" s="539"/>
      <c r="O298" s="664"/>
      <c r="P298" s="519"/>
      <c r="Q298" s="79"/>
      <c r="S298" s="2"/>
    </row>
    <row r="299" spans="1:19" ht="19.5" customHeight="1">
      <c r="A299" s="1161" t="s">
        <v>1474</v>
      </c>
      <c r="B299" s="1164" t="s">
        <v>2913</v>
      </c>
      <c r="C299" s="1167" t="s">
        <v>1668</v>
      </c>
      <c r="D299" s="1164" t="s">
        <v>2911</v>
      </c>
      <c r="E299" s="1164" t="s">
        <v>2914</v>
      </c>
      <c r="F299" s="1170" t="s">
        <v>3056</v>
      </c>
      <c r="G299" s="1164" t="s">
        <v>2912</v>
      </c>
      <c r="H299" s="1172" t="s">
        <v>3057</v>
      </c>
      <c r="I299" s="1170" t="s">
        <v>2915</v>
      </c>
      <c r="J299" s="1170" t="s">
        <v>2916</v>
      </c>
      <c r="K299" s="1188" t="s">
        <v>2918</v>
      </c>
      <c r="L299" s="1201" t="s">
        <v>2917</v>
      </c>
      <c r="M299" s="1204" t="s">
        <v>477</v>
      </c>
      <c r="N299" s="1175" t="s">
        <v>2919</v>
      </c>
      <c r="O299" s="1175" t="s">
        <v>2920</v>
      </c>
      <c r="P299" s="1189" t="s">
        <v>199</v>
      </c>
      <c r="Q299" s="79"/>
      <c r="S299" s="2"/>
    </row>
    <row r="300" spans="1:18" s="428" customFormat="1" ht="16.5" customHeight="1">
      <c r="A300" s="1162"/>
      <c r="B300" s="1165"/>
      <c r="C300" s="1206"/>
      <c r="D300" s="1165"/>
      <c r="E300" s="1165"/>
      <c r="F300" s="1171"/>
      <c r="G300" s="1165"/>
      <c r="H300" s="1193"/>
      <c r="I300" s="1171"/>
      <c r="J300" s="1171"/>
      <c r="K300" s="1173"/>
      <c r="L300" s="1202"/>
      <c r="M300" s="1205"/>
      <c r="N300" s="1176"/>
      <c r="O300" s="1176"/>
      <c r="P300" s="1171"/>
      <c r="Q300" s="434"/>
      <c r="R300" s="626"/>
    </row>
    <row r="301" spans="1:18" s="428" customFormat="1" ht="16.5" customHeight="1">
      <c r="A301" s="1163"/>
      <c r="B301" s="1166"/>
      <c r="C301" s="1207"/>
      <c r="D301" s="1166"/>
      <c r="E301" s="1166"/>
      <c r="F301" s="1171"/>
      <c r="G301" s="1166"/>
      <c r="H301" s="1194"/>
      <c r="I301" s="1171"/>
      <c r="J301" s="1171"/>
      <c r="K301" s="1174"/>
      <c r="L301" s="1203"/>
      <c r="M301" s="1205"/>
      <c r="N301" s="1177"/>
      <c r="O301" s="1177"/>
      <c r="P301" s="1171"/>
      <c r="Q301" s="218"/>
      <c r="R301" s="626"/>
    </row>
    <row r="302" spans="1:18" s="428" customFormat="1" ht="24" customHeight="1">
      <c r="A302" s="94">
        <v>0</v>
      </c>
      <c r="B302" s="408"/>
      <c r="C302" s="55"/>
      <c r="D302" s="408"/>
      <c r="E302" s="408"/>
      <c r="F302" s="11"/>
      <c r="G302" s="94"/>
      <c r="H302" s="44"/>
      <c r="I302" s="50"/>
      <c r="J302" s="35"/>
      <c r="K302" s="40"/>
      <c r="L302" s="10"/>
      <c r="M302" s="32"/>
      <c r="N302" s="75"/>
      <c r="O302" s="660"/>
      <c r="P302" s="27"/>
      <c r="Q302" s="218"/>
      <c r="R302" s="626"/>
    </row>
    <row r="303" spans="1:19" ht="12.75">
      <c r="A303" s="357"/>
      <c r="B303" s="568"/>
      <c r="C303" s="722"/>
      <c r="D303" s="568"/>
      <c r="E303" s="568"/>
      <c r="F303" s="5"/>
      <c r="G303" s="412"/>
      <c r="H303" s="238"/>
      <c r="I303" s="5"/>
      <c r="J303" s="5"/>
      <c r="K303" s="490"/>
      <c r="L303" s="217"/>
      <c r="M303" s="5"/>
      <c r="N303" s="425"/>
      <c r="O303" s="670"/>
      <c r="P303" s="522"/>
      <c r="Q303" s="505"/>
      <c r="S303" s="2"/>
    </row>
    <row r="304" spans="1:19" ht="19.5" customHeight="1">
      <c r="A304" s="156" t="s">
        <v>3226</v>
      </c>
      <c r="B304" s="4"/>
      <c r="C304" s="712"/>
      <c r="D304" s="4"/>
      <c r="E304" s="4"/>
      <c r="F304" s="60"/>
      <c r="G304" s="4"/>
      <c r="H304" s="87"/>
      <c r="I304" s="8"/>
      <c r="J304" s="67"/>
      <c r="K304" s="480"/>
      <c r="L304" s="89"/>
      <c r="M304" s="88"/>
      <c r="N304" s="539"/>
      <c r="O304" s="664"/>
      <c r="P304" s="519"/>
      <c r="Q304" s="5"/>
      <c r="S304" s="2"/>
    </row>
    <row r="305" spans="1:19" ht="19.5" customHeight="1">
      <c r="A305" s="1161" t="s">
        <v>1474</v>
      </c>
      <c r="B305" s="1164" t="s">
        <v>2913</v>
      </c>
      <c r="C305" s="1167" t="s">
        <v>1668</v>
      </c>
      <c r="D305" s="1164" t="s">
        <v>2911</v>
      </c>
      <c r="E305" s="1164" t="s">
        <v>2914</v>
      </c>
      <c r="F305" s="1170" t="s">
        <v>3056</v>
      </c>
      <c r="G305" s="1164" t="s">
        <v>2912</v>
      </c>
      <c r="H305" s="1172" t="s">
        <v>3057</v>
      </c>
      <c r="I305" s="1170" t="s">
        <v>2915</v>
      </c>
      <c r="J305" s="1170" t="s">
        <v>2916</v>
      </c>
      <c r="K305" s="1188" t="s">
        <v>2918</v>
      </c>
      <c r="L305" s="1201" t="s">
        <v>2917</v>
      </c>
      <c r="M305" s="1204" t="s">
        <v>477</v>
      </c>
      <c r="N305" s="1175" t="s">
        <v>2919</v>
      </c>
      <c r="O305" s="1175" t="s">
        <v>2920</v>
      </c>
      <c r="P305" s="1189" t="s">
        <v>199</v>
      </c>
      <c r="Q305" s="79"/>
      <c r="S305" s="2"/>
    </row>
    <row r="306" spans="1:18" s="428" customFormat="1" ht="16.5" customHeight="1">
      <c r="A306" s="1162"/>
      <c r="B306" s="1165"/>
      <c r="C306" s="1206"/>
      <c r="D306" s="1165"/>
      <c r="E306" s="1165"/>
      <c r="F306" s="1171"/>
      <c r="G306" s="1165"/>
      <c r="H306" s="1193"/>
      <c r="I306" s="1171"/>
      <c r="J306" s="1171"/>
      <c r="K306" s="1173"/>
      <c r="L306" s="1202"/>
      <c r="M306" s="1205"/>
      <c r="N306" s="1176"/>
      <c r="O306" s="1176"/>
      <c r="P306" s="1171"/>
      <c r="Q306" s="434"/>
      <c r="R306" s="626"/>
    </row>
    <row r="307" spans="1:18" s="428" customFormat="1" ht="16.5" customHeight="1">
      <c r="A307" s="1163"/>
      <c r="B307" s="1166"/>
      <c r="C307" s="1207"/>
      <c r="D307" s="1166"/>
      <c r="E307" s="1166"/>
      <c r="F307" s="1171"/>
      <c r="G307" s="1166"/>
      <c r="H307" s="1194"/>
      <c r="I307" s="1171"/>
      <c r="J307" s="1171"/>
      <c r="K307" s="1174"/>
      <c r="L307" s="1203"/>
      <c r="M307" s="1205"/>
      <c r="N307" s="1177"/>
      <c r="O307" s="1177"/>
      <c r="P307" s="1171"/>
      <c r="Q307" s="218"/>
      <c r="R307" s="626"/>
    </row>
    <row r="308" spans="1:18" s="428" customFormat="1" ht="24" customHeight="1">
      <c r="A308" s="73">
        <v>1</v>
      </c>
      <c r="B308" s="26">
        <v>1</v>
      </c>
      <c r="C308" s="69" t="s">
        <v>224</v>
      </c>
      <c r="D308" s="26"/>
      <c r="E308" s="26" t="s">
        <v>3214</v>
      </c>
      <c r="F308" s="96" t="s">
        <v>1967</v>
      </c>
      <c r="G308" s="697" t="s">
        <v>3405</v>
      </c>
      <c r="H308" s="119">
        <v>16172.3</v>
      </c>
      <c r="I308" s="263">
        <v>34824</v>
      </c>
      <c r="J308" s="263">
        <v>35227</v>
      </c>
      <c r="K308" s="491"/>
      <c r="L308" s="78" t="s">
        <v>1036</v>
      </c>
      <c r="M308" s="69"/>
      <c r="N308" s="420" t="s">
        <v>3081</v>
      </c>
      <c r="O308" s="679" t="s">
        <v>3081</v>
      </c>
      <c r="P308" s="192" t="s">
        <v>2650</v>
      </c>
      <c r="Q308" s="218"/>
      <c r="R308" s="626"/>
    </row>
    <row r="309" spans="1:19" ht="36">
      <c r="A309" s="73">
        <f aca="true" t="shared" si="1" ref="A309:A314">SUM(A308+1)</f>
        <v>2</v>
      </c>
      <c r="B309" s="26">
        <v>11</v>
      </c>
      <c r="C309" s="68" t="s">
        <v>2382</v>
      </c>
      <c r="D309" s="26"/>
      <c r="E309" s="26" t="s">
        <v>3214</v>
      </c>
      <c r="F309" s="10" t="s">
        <v>1026</v>
      </c>
      <c r="G309" s="697" t="s">
        <v>3405</v>
      </c>
      <c r="H309" s="44">
        <v>2592</v>
      </c>
      <c r="I309" s="265">
        <v>35117</v>
      </c>
      <c r="J309" s="283">
        <v>35683</v>
      </c>
      <c r="K309" s="40" t="s">
        <v>631</v>
      </c>
      <c r="L309" s="10" t="s">
        <v>1220</v>
      </c>
      <c r="M309" s="32" t="s">
        <v>611</v>
      </c>
      <c r="N309" s="75" t="s">
        <v>3081</v>
      </c>
      <c r="O309" s="679" t="s">
        <v>3081</v>
      </c>
      <c r="P309" s="27" t="s">
        <v>1636</v>
      </c>
      <c r="Q309" s="509"/>
      <c r="S309" s="2"/>
    </row>
    <row r="310" spans="1:19" ht="24">
      <c r="A310" s="73">
        <f t="shared" si="1"/>
        <v>3</v>
      </c>
      <c r="B310" s="26">
        <v>49</v>
      </c>
      <c r="C310" s="68" t="s">
        <v>714</v>
      </c>
      <c r="D310" s="26"/>
      <c r="E310" s="26" t="s">
        <v>3214</v>
      </c>
      <c r="F310" s="10" t="s">
        <v>2318</v>
      </c>
      <c r="G310" s="697" t="s">
        <v>3405</v>
      </c>
      <c r="H310" s="44">
        <v>13122</v>
      </c>
      <c r="I310" s="265">
        <v>35622</v>
      </c>
      <c r="J310" s="283">
        <v>35933</v>
      </c>
      <c r="K310" s="40" t="s">
        <v>1037</v>
      </c>
      <c r="L310" s="24" t="s">
        <v>1036</v>
      </c>
      <c r="M310" s="32" t="s">
        <v>2263</v>
      </c>
      <c r="N310" s="75" t="s">
        <v>3081</v>
      </c>
      <c r="O310" s="679" t="s">
        <v>3081</v>
      </c>
      <c r="P310" s="27" t="s">
        <v>1636</v>
      </c>
      <c r="Q310" s="505"/>
      <c r="S310" s="2"/>
    </row>
    <row r="311" spans="1:19" ht="45">
      <c r="A311" s="175">
        <f t="shared" si="1"/>
        <v>4</v>
      </c>
      <c r="B311" s="426">
        <v>100</v>
      </c>
      <c r="C311" s="176" t="s">
        <v>828</v>
      </c>
      <c r="D311" s="426"/>
      <c r="E311" s="426" t="s">
        <v>3214</v>
      </c>
      <c r="F311" s="141" t="s">
        <v>2528</v>
      </c>
      <c r="G311" s="697" t="s">
        <v>3405</v>
      </c>
      <c r="H311" s="163">
        <v>626.7</v>
      </c>
      <c r="I311" s="282">
        <v>39050</v>
      </c>
      <c r="J311" s="282">
        <v>39427</v>
      </c>
      <c r="K311" s="244" t="s">
        <v>2012</v>
      </c>
      <c r="L311" s="78" t="s">
        <v>1036</v>
      </c>
      <c r="M311" s="140" t="s">
        <v>1694</v>
      </c>
      <c r="N311" s="418" t="s">
        <v>3081</v>
      </c>
      <c r="O311" s="679" t="s">
        <v>3081</v>
      </c>
      <c r="P311" s="455" t="s">
        <v>1758</v>
      </c>
      <c r="Q311" s="505"/>
      <c r="S311" s="2"/>
    </row>
    <row r="312" spans="1:19" ht="45">
      <c r="A312" s="30">
        <f t="shared" si="1"/>
        <v>5</v>
      </c>
      <c r="B312" s="422">
        <v>201</v>
      </c>
      <c r="C312" s="55" t="s">
        <v>2723</v>
      </c>
      <c r="D312" s="422"/>
      <c r="E312" s="422" t="s">
        <v>3214</v>
      </c>
      <c r="F312" s="11" t="s">
        <v>2359</v>
      </c>
      <c r="G312" s="697" t="s">
        <v>3405</v>
      </c>
      <c r="H312" s="34">
        <v>3402.1727</v>
      </c>
      <c r="I312" s="271">
        <v>40575</v>
      </c>
      <c r="J312" s="263">
        <v>41330</v>
      </c>
      <c r="K312" s="492" t="s">
        <v>456</v>
      </c>
      <c r="L312" s="24" t="s">
        <v>1036</v>
      </c>
      <c r="M312" s="24" t="s">
        <v>457</v>
      </c>
      <c r="N312" s="75" t="s">
        <v>3081</v>
      </c>
      <c r="O312" s="679" t="s">
        <v>3081</v>
      </c>
      <c r="P312" s="27" t="s">
        <v>2415</v>
      </c>
      <c r="Q312" s="507"/>
      <c r="S312" s="2"/>
    </row>
    <row r="313" spans="1:19" ht="36">
      <c r="A313" s="30">
        <f t="shared" si="1"/>
        <v>6</v>
      </c>
      <c r="B313" s="422">
        <v>202</v>
      </c>
      <c r="C313" s="55" t="s">
        <v>31</v>
      </c>
      <c r="D313" s="422"/>
      <c r="E313" s="422" t="s">
        <v>3214</v>
      </c>
      <c r="F313" s="11" t="s">
        <v>32</v>
      </c>
      <c r="G313" s="697" t="s">
        <v>3405</v>
      </c>
      <c r="H313" s="34">
        <v>1518.3065</v>
      </c>
      <c r="I313" s="271">
        <v>40578</v>
      </c>
      <c r="J313" s="263">
        <v>41330</v>
      </c>
      <c r="K313" s="40" t="s">
        <v>2413</v>
      </c>
      <c r="L313" s="24" t="s">
        <v>1036</v>
      </c>
      <c r="M313" s="24" t="s">
        <v>2414</v>
      </c>
      <c r="N313" s="75" t="s">
        <v>3081</v>
      </c>
      <c r="O313" s="420" t="s">
        <v>3081</v>
      </c>
      <c r="P313" s="27" t="s">
        <v>1806</v>
      </c>
      <c r="Q313" s="507"/>
      <c r="S313" s="2"/>
    </row>
    <row r="314" spans="1:19" s="468" customFormat="1" ht="68.25" thickBot="1">
      <c r="A314" s="833">
        <f t="shared" si="1"/>
        <v>7</v>
      </c>
      <c r="B314" s="784">
        <v>222</v>
      </c>
      <c r="C314" s="785" t="s">
        <v>2866</v>
      </c>
      <c r="D314" s="784"/>
      <c r="E314" s="784" t="s">
        <v>3214</v>
      </c>
      <c r="F314" s="760" t="s">
        <v>3413</v>
      </c>
      <c r="G314" s="786" t="s">
        <v>3405</v>
      </c>
      <c r="H314" s="996">
        <v>1355</v>
      </c>
      <c r="I314" s="997" t="s">
        <v>2855</v>
      </c>
      <c r="J314" s="998"/>
      <c r="K314" s="999" t="s">
        <v>2867</v>
      </c>
      <c r="L314" s="999" t="s">
        <v>1220</v>
      </c>
      <c r="M314" s="999" t="s">
        <v>2857</v>
      </c>
      <c r="N314" s="1000" t="s">
        <v>3081</v>
      </c>
      <c r="O314" s="791" t="s">
        <v>3081</v>
      </c>
      <c r="P314" s="1001" t="s">
        <v>3924</v>
      </c>
      <c r="Q314" s="783"/>
      <c r="R314" s="756"/>
      <c r="S314" s="498"/>
    </row>
    <row r="315" spans="1:19" ht="14.25" thickBot="1" thickTop="1">
      <c r="A315" s="177"/>
      <c r="B315" s="567"/>
      <c r="C315" s="718"/>
      <c r="D315" s="567"/>
      <c r="E315" s="567"/>
      <c r="F315" s="178"/>
      <c r="G315" s="177"/>
      <c r="H315" s="181">
        <f>SUM(H308:H314)</f>
        <v>38788.4792</v>
      </c>
      <c r="I315" s="179"/>
      <c r="J315" s="180"/>
      <c r="K315" s="485"/>
      <c r="L315" s="182"/>
      <c r="M315" s="183"/>
      <c r="N315" s="542"/>
      <c r="O315" s="185"/>
      <c r="P315" s="185"/>
      <c r="Q315" s="505"/>
      <c r="S315" s="2"/>
    </row>
    <row r="316" spans="2:19" ht="13.5" thickTop="1">
      <c r="B316"/>
      <c r="D316"/>
      <c r="E316"/>
      <c r="L316"/>
      <c r="M316"/>
      <c r="N316"/>
      <c r="P316"/>
      <c r="Q316" s="505"/>
      <c r="S316" s="2"/>
    </row>
    <row r="317" spans="2:16" ht="12.75">
      <c r="B317"/>
      <c r="D317"/>
      <c r="E317"/>
      <c r="L317"/>
      <c r="M317"/>
      <c r="N317"/>
      <c r="P317"/>
    </row>
    <row r="318" spans="2:16" ht="12.75">
      <c r="B318"/>
      <c r="D318"/>
      <c r="E318"/>
      <c r="L318"/>
      <c r="M318"/>
      <c r="N318"/>
      <c r="P318"/>
    </row>
    <row r="319" spans="1:16" ht="15">
      <c r="A319" s="156" t="s">
        <v>3228</v>
      </c>
      <c r="B319" s="4"/>
      <c r="C319" s="219"/>
      <c r="D319" s="4"/>
      <c r="E319" s="4"/>
      <c r="F319" s="60"/>
      <c r="G319" s="4"/>
      <c r="H319" s="91"/>
      <c r="I319" s="92"/>
      <c r="J319" s="258"/>
      <c r="K319" s="483"/>
      <c r="L319" s="79"/>
      <c r="M319" s="90"/>
      <c r="N319" s="539"/>
      <c r="O319" s="664"/>
      <c r="P319" s="519"/>
    </row>
    <row r="320" spans="1:19" ht="19.5" customHeight="1">
      <c r="A320" s="1213" t="s">
        <v>1474</v>
      </c>
      <c r="B320" s="1164" t="s">
        <v>2913</v>
      </c>
      <c r="C320" s="1167" t="s">
        <v>1668</v>
      </c>
      <c r="D320" s="1164" t="s">
        <v>2911</v>
      </c>
      <c r="E320" s="1164" t="s">
        <v>2914</v>
      </c>
      <c r="F320" s="1172" t="s">
        <v>3056</v>
      </c>
      <c r="G320" s="1164" t="s">
        <v>2912</v>
      </c>
      <c r="H320" s="1172" t="s">
        <v>3057</v>
      </c>
      <c r="I320" s="1172" t="s">
        <v>2915</v>
      </c>
      <c r="J320" s="1172" t="s">
        <v>2916</v>
      </c>
      <c r="K320" s="1188" t="s">
        <v>2918</v>
      </c>
      <c r="L320" s="1210" t="s">
        <v>2917</v>
      </c>
      <c r="M320" s="1210" t="s">
        <v>477</v>
      </c>
      <c r="N320" s="1175" t="s">
        <v>2919</v>
      </c>
      <c r="O320" s="1175" t="s">
        <v>2920</v>
      </c>
      <c r="P320" s="1188" t="s">
        <v>199</v>
      </c>
      <c r="Q320" s="79"/>
      <c r="S320" s="2"/>
    </row>
    <row r="321" spans="1:18" s="428" customFormat="1" ht="16.5" customHeight="1">
      <c r="A321" s="1214"/>
      <c r="B321" s="1165"/>
      <c r="C321" s="1206"/>
      <c r="D321" s="1165"/>
      <c r="E321" s="1165"/>
      <c r="F321" s="1208"/>
      <c r="G321" s="1165"/>
      <c r="H321" s="1208"/>
      <c r="I321" s="1208"/>
      <c r="J321" s="1208"/>
      <c r="K321" s="1173"/>
      <c r="L321" s="1211"/>
      <c r="M321" s="1211"/>
      <c r="N321" s="1176"/>
      <c r="O321" s="1176"/>
      <c r="P321" s="1173"/>
      <c r="Q321" s="434"/>
      <c r="R321" s="626"/>
    </row>
    <row r="322" spans="1:18" s="428" customFormat="1" ht="16.5" customHeight="1">
      <c r="A322" s="1215"/>
      <c r="B322" s="1166"/>
      <c r="C322" s="1207"/>
      <c r="D322" s="1166"/>
      <c r="E322" s="1166"/>
      <c r="F322" s="1209"/>
      <c r="G322" s="1166"/>
      <c r="H322" s="1209"/>
      <c r="I322" s="1209"/>
      <c r="J322" s="1209"/>
      <c r="K322" s="1174"/>
      <c r="L322" s="1212"/>
      <c r="M322" s="1212"/>
      <c r="N322" s="1177"/>
      <c r="O322" s="1177"/>
      <c r="P322" s="1174"/>
      <c r="Q322" s="218"/>
      <c r="R322" s="626"/>
    </row>
    <row r="323" spans="1:18" s="428" customFormat="1" ht="24" customHeight="1">
      <c r="A323" s="569">
        <v>0</v>
      </c>
      <c r="B323" s="570"/>
      <c r="C323" s="55"/>
      <c r="D323" s="570"/>
      <c r="E323" s="570"/>
      <c r="F323" s="10"/>
      <c r="G323" s="569"/>
      <c r="H323" s="171"/>
      <c r="I323" s="264"/>
      <c r="J323" s="264"/>
      <c r="K323" s="493"/>
      <c r="L323" s="62"/>
      <c r="M323" s="32"/>
      <c r="N323" s="420"/>
      <c r="O323" s="20"/>
      <c r="P323" s="20"/>
      <c r="Q323" s="218"/>
      <c r="R323" s="626"/>
    </row>
    <row r="324" spans="1:19" ht="12.75">
      <c r="A324" s="356"/>
      <c r="B324" s="564"/>
      <c r="C324" s="219"/>
      <c r="D324" s="564"/>
      <c r="E324" s="564"/>
      <c r="F324" s="79"/>
      <c r="G324" s="411"/>
      <c r="H324" s="220"/>
      <c r="I324" s="750"/>
      <c r="J324" s="750"/>
      <c r="K324" s="494"/>
      <c r="L324" s="221"/>
      <c r="M324" s="90"/>
      <c r="N324" s="427"/>
      <c r="O324" s="511"/>
      <c r="P324" s="358"/>
      <c r="Q324" s="510"/>
      <c r="S324" s="2"/>
    </row>
    <row r="325" spans="1:19" ht="12.75">
      <c r="A325" s="356"/>
      <c r="B325" s="564"/>
      <c r="C325" s="219"/>
      <c r="D325" s="564"/>
      <c r="E325" s="564"/>
      <c r="F325" s="79"/>
      <c r="G325" s="411"/>
      <c r="H325" s="220"/>
      <c r="I325" s="750"/>
      <c r="J325" s="750"/>
      <c r="K325" s="494"/>
      <c r="L325" s="221"/>
      <c r="M325" s="90"/>
      <c r="N325" s="427"/>
      <c r="O325" s="511"/>
      <c r="P325" s="358"/>
      <c r="Q325" s="511"/>
      <c r="S325" s="2"/>
    </row>
    <row r="326" spans="1:19" ht="12.75">
      <c r="A326" s="356"/>
      <c r="B326" s="564"/>
      <c r="C326" s="219"/>
      <c r="D326" s="564"/>
      <c r="E326" s="564"/>
      <c r="F326" s="60"/>
      <c r="G326" s="411"/>
      <c r="H326" s="91"/>
      <c r="I326" s="92"/>
      <c r="J326" s="8"/>
      <c r="K326" s="483"/>
      <c r="L326" s="79"/>
      <c r="M326" s="90"/>
      <c r="N326" s="539"/>
      <c r="O326" s="67"/>
      <c r="P326" s="519"/>
      <c r="Q326" s="511"/>
      <c r="S326" s="2"/>
    </row>
    <row r="327" spans="1:19" ht="19.5" customHeight="1">
      <c r="A327" s="156" t="s">
        <v>3227</v>
      </c>
      <c r="B327" s="4"/>
      <c r="C327" s="219"/>
      <c r="D327" s="4"/>
      <c r="E327" s="4"/>
      <c r="F327" s="60"/>
      <c r="G327" s="4"/>
      <c r="H327" s="91"/>
      <c r="I327" s="92"/>
      <c r="J327" s="258"/>
      <c r="K327" s="483"/>
      <c r="L327" s="79"/>
      <c r="M327" s="90"/>
      <c r="N327" s="539"/>
      <c r="O327" s="664"/>
      <c r="P327" s="519"/>
      <c r="Q327" s="79"/>
      <c r="S327" s="2"/>
    </row>
    <row r="328" spans="1:19" ht="19.5" customHeight="1">
      <c r="A328" s="1213" t="s">
        <v>1474</v>
      </c>
      <c r="B328" s="1164" t="s">
        <v>2913</v>
      </c>
      <c r="C328" s="1167" t="s">
        <v>1668</v>
      </c>
      <c r="D328" s="1164" t="s">
        <v>2911</v>
      </c>
      <c r="E328" s="1164" t="s">
        <v>2914</v>
      </c>
      <c r="F328" s="1172" t="s">
        <v>3056</v>
      </c>
      <c r="G328" s="1164" t="s">
        <v>2912</v>
      </c>
      <c r="H328" s="1172" t="s">
        <v>3057</v>
      </c>
      <c r="I328" s="1172" t="s">
        <v>2915</v>
      </c>
      <c r="J328" s="1172" t="s">
        <v>2916</v>
      </c>
      <c r="K328" s="1188" t="s">
        <v>2918</v>
      </c>
      <c r="L328" s="1210" t="s">
        <v>2917</v>
      </c>
      <c r="M328" s="1210" t="s">
        <v>477</v>
      </c>
      <c r="N328" s="1175" t="s">
        <v>2919</v>
      </c>
      <c r="O328" s="1175" t="s">
        <v>2920</v>
      </c>
      <c r="P328" s="1188" t="s">
        <v>199</v>
      </c>
      <c r="Q328" s="79"/>
      <c r="S328" s="2"/>
    </row>
    <row r="329" spans="1:18" s="428" customFormat="1" ht="16.5" customHeight="1">
      <c r="A329" s="1214"/>
      <c r="B329" s="1165"/>
      <c r="C329" s="1206"/>
      <c r="D329" s="1165"/>
      <c r="E329" s="1165"/>
      <c r="F329" s="1208"/>
      <c r="G329" s="1165"/>
      <c r="H329" s="1208"/>
      <c r="I329" s="1208"/>
      <c r="J329" s="1208"/>
      <c r="K329" s="1173"/>
      <c r="L329" s="1211"/>
      <c r="M329" s="1211"/>
      <c r="N329" s="1176"/>
      <c r="O329" s="1176"/>
      <c r="P329" s="1173"/>
      <c r="Q329" s="434"/>
      <c r="R329" s="626"/>
    </row>
    <row r="330" spans="1:18" s="428" customFormat="1" ht="16.5" customHeight="1">
      <c r="A330" s="1215"/>
      <c r="B330" s="1166"/>
      <c r="C330" s="1207"/>
      <c r="D330" s="1166"/>
      <c r="E330" s="1166"/>
      <c r="F330" s="1209"/>
      <c r="G330" s="1166"/>
      <c r="H330" s="1209"/>
      <c r="I330" s="1209"/>
      <c r="J330" s="1209"/>
      <c r="K330" s="1174"/>
      <c r="L330" s="1212"/>
      <c r="M330" s="1212"/>
      <c r="N330" s="1177"/>
      <c r="O330" s="1177"/>
      <c r="P330" s="1174"/>
      <c r="Q330" s="218"/>
      <c r="R330" s="626"/>
    </row>
    <row r="331" spans="1:18" s="428" customFormat="1" ht="24" customHeight="1">
      <c r="A331" s="569">
        <v>1</v>
      </c>
      <c r="B331" s="570">
        <v>44</v>
      </c>
      <c r="C331" s="55" t="s">
        <v>1517</v>
      </c>
      <c r="D331" s="570" t="s">
        <v>3214</v>
      </c>
      <c r="E331" s="570" t="s">
        <v>3214</v>
      </c>
      <c r="F331" s="10" t="s">
        <v>3120</v>
      </c>
      <c r="G331" s="696" t="s">
        <v>3448</v>
      </c>
      <c r="H331" s="171">
        <v>2694.0644</v>
      </c>
      <c r="I331" s="264">
        <v>35572</v>
      </c>
      <c r="J331" s="264">
        <v>38834</v>
      </c>
      <c r="K331" s="493" t="s">
        <v>753</v>
      </c>
      <c r="L331" s="62" t="s">
        <v>843</v>
      </c>
      <c r="M331" s="32" t="s">
        <v>2032</v>
      </c>
      <c r="N331" s="420" t="s">
        <v>3081</v>
      </c>
      <c r="O331" s="678" t="s">
        <v>3081</v>
      </c>
      <c r="P331" s="20" t="s">
        <v>2496</v>
      </c>
      <c r="Q331" s="218"/>
      <c r="R331" s="626"/>
    </row>
    <row r="332" spans="1:19" ht="12.75">
      <c r="A332" s="569" t="s">
        <v>2755</v>
      </c>
      <c r="B332" s="570"/>
      <c r="C332" s="55"/>
      <c r="D332" s="570"/>
      <c r="E332" s="570"/>
      <c r="F332" s="10"/>
      <c r="G332" s="569"/>
      <c r="H332" s="171"/>
      <c r="I332" s="264"/>
      <c r="J332" s="264"/>
      <c r="K332" s="493"/>
      <c r="L332" s="62"/>
      <c r="M332" s="32"/>
      <c r="N332" s="420"/>
      <c r="O332" s="515"/>
      <c r="P332" s="20"/>
      <c r="Q332" s="510"/>
      <c r="S332" s="2"/>
    </row>
    <row r="333" spans="1:19" ht="12.75">
      <c r="A333" s="356"/>
      <c r="B333" s="564"/>
      <c r="C333" s="219"/>
      <c r="D333" s="564"/>
      <c r="E333" s="564"/>
      <c r="F333" s="79"/>
      <c r="G333" s="411"/>
      <c r="H333" s="220"/>
      <c r="I333" s="92"/>
      <c r="J333" s="92"/>
      <c r="K333" s="494"/>
      <c r="L333" s="221"/>
      <c r="M333" s="90"/>
      <c r="N333" s="427"/>
      <c r="O333" s="511"/>
      <c r="P333" s="358"/>
      <c r="Q333" s="510"/>
      <c r="S333" s="2"/>
    </row>
    <row r="334" spans="1:19" ht="15">
      <c r="A334" s="156" t="s">
        <v>2708</v>
      </c>
      <c r="B334" s="4"/>
      <c r="C334" s="219"/>
      <c r="D334" s="4"/>
      <c r="E334" s="4"/>
      <c r="F334" s="60"/>
      <c r="G334" s="4"/>
      <c r="H334" s="91"/>
      <c r="I334" s="92"/>
      <c r="J334" s="8"/>
      <c r="K334" s="483"/>
      <c r="L334" s="79"/>
      <c r="M334" s="90"/>
      <c r="N334" s="539"/>
      <c r="O334" s="67"/>
      <c r="P334" s="519"/>
      <c r="Q334" s="511"/>
      <c r="S334" s="2"/>
    </row>
    <row r="335" spans="1:19" ht="19.5" customHeight="1">
      <c r="A335" s="156" t="s">
        <v>1212</v>
      </c>
      <c r="B335" s="4"/>
      <c r="C335" s="219"/>
      <c r="D335" s="4"/>
      <c r="E335" s="4"/>
      <c r="F335" s="60"/>
      <c r="G335" s="4"/>
      <c r="H335" s="91"/>
      <c r="I335" s="92"/>
      <c r="J335" s="8"/>
      <c r="K335" s="483"/>
      <c r="L335" s="79"/>
      <c r="M335" s="90"/>
      <c r="N335" s="539"/>
      <c r="O335" s="664"/>
      <c r="P335" s="519"/>
      <c r="Q335" s="79"/>
      <c r="S335" s="2"/>
    </row>
    <row r="336" spans="1:19" ht="19.5" customHeight="1">
      <c r="A336" s="1161" t="s">
        <v>1474</v>
      </c>
      <c r="B336" s="1164" t="s">
        <v>2913</v>
      </c>
      <c r="C336" s="1167" t="s">
        <v>1668</v>
      </c>
      <c r="D336" s="1164" t="s">
        <v>2911</v>
      </c>
      <c r="E336" s="1164" t="s">
        <v>2914</v>
      </c>
      <c r="F336" s="1170" t="s">
        <v>3056</v>
      </c>
      <c r="G336" s="1164" t="s">
        <v>2912</v>
      </c>
      <c r="H336" s="1172" t="s">
        <v>3057</v>
      </c>
      <c r="I336" s="1170" t="s">
        <v>3453</v>
      </c>
      <c r="J336" s="1170" t="s">
        <v>3044</v>
      </c>
      <c r="K336" s="1188" t="s">
        <v>2918</v>
      </c>
      <c r="L336" s="1201" t="s">
        <v>2917</v>
      </c>
      <c r="M336" s="1204" t="s">
        <v>477</v>
      </c>
      <c r="N336" s="1175" t="s">
        <v>2919</v>
      </c>
      <c r="O336" s="1175" t="s">
        <v>2920</v>
      </c>
      <c r="P336" s="1189" t="s">
        <v>199</v>
      </c>
      <c r="Q336" s="79"/>
      <c r="S336" s="2"/>
    </row>
    <row r="337" spans="1:18" s="428" customFormat="1" ht="16.5" customHeight="1">
      <c r="A337" s="1162"/>
      <c r="B337" s="1165"/>
      <c r="C337" s="1206"/>
      <c r="D337" s="1165"/>
      <c r="E337" s="1165"/>
      <c r="F337" s="1171"/>
      <c r="G337" s="1165"/>
      <c r="H337" s="1193"/>
      <c r="I337" s="1171"/>
      <c r="J337" s="1171"/>
      <c r="K337" s="1173"/>
      <c r="L337" s="1202"/>
      <c r="M337" s="1205"/>
      <c r="N337" s="1176"/>
      <c r="O337" s="1176"/>
      <c r="P337" s="1171"/>
      <c r="Q337" s="434"/>
      <c r="R337" s="626"/>
    </row>
    <row r="338" spans="1:18" s="428" customFormat="1" ht="16.5" customHeight="1">
      <c r="A338" s="1163"/>
      <c r="B338" s="1166"/>
      <c r="C338" s="1207"/>
      <c r="D338" s="1166"/>
      <c r="E338" s="1166"/>
      <c r="F338" s="1171"/>
      <c r="G338" s="1166"/>
      <c r="H338" s="1194"/>
      <c r="I338" s="1171"/>
      <c r="J338" s="1171"/>
      <c r="K338" s="1174"/>
      <c r="L338" s="1203"/>
      <c r="M338" s="1205"/>
      <c r="N338" s="1177"/>
      <c r="O338" s="1177"/>
      <c r="P338" s="1171"/>
      <c r="Q338" s="218"/>
      <c r="R338" s="626"/>
    </row>
    <row r="339" spans="1:18" s="428" customFormat="1" ht="24" customHeight="1">
      <c r="A339" s="30">
        <v>0</v>
      </c>
      <c r="B339" s="422"/>
      <c r="C339" s="76"/>
      <c r="D339" s="422"/>
      <c r="E339" s="422"/>
      <c r="F339" s="11"/>
      <c r="G339" s="697"/>
      <c r="H339" s="34"/>
      <c r="I339" s="271"/>
      <c r="J339" s="263"/>
      <c r="K339" s="322"/>
      <c r="L339" s="24"/>
      <c r="M339" s="24"/>
      <c r="N339" s="420"/>
      <c r="O339" s="678"/>
      <c r="P339" s="455"/>
      <c r="Q339" s="218"/>
      <c r="R339" s="626"/>
    </row>
    <row r="340" spans="1:19" s="6" customFormat="1" ht="12.75">
      <c r="A340" s="359"/>
      <c r="B340" s="427"/>
      <c r="C340" s="723"/>
      <c r="D340" s="427"/>
      <c r="E340" s="427"/>
      <c r="F340" s="8"/>
      <c r="G340" s="135"/>
      <c r="H340" s="8"/>
      <c r="I340" s="8"/>
      <c r="J340" s="8"/>
      <c r="K340" s="495"/>
      <c r="L340" s="231"/>
      <c r="M340" s="8"/>
      <c r="N340" s="425"/>
      <c r="O340" s="670"/>
      <c r="P340" s="531"/>
      <c r="Q340" s="507"/>
      <c r="R340" s="628"/>
      <c r="S340" s="401"/>
    </row>
    <row r="341" spans="1:19" ht="15">
      <c r="A341" s="156" t="s">
        <v>1213</v>
      </c>
      <c r="B341" s="4"/>
      <c r="C341" s="219"/>
      <c r="D341" s="4"/>
      <c r="E341" s="4"/>
      <c r="F341" s="60"/>
      <c r="G341" s="4"/>
      <c r="H341" s="91"/>
      <c r="I341" s="92"/>
      <c r="J341" s="8"/>
      <c r="K341" s="483"/>
      <c r="L341" s="79"/>
      <c r="M341" s="90"/>
      <c r="N341" s="539"/>
      <c r="O341" s="664"/>
      <c r="P341" s="532"/>
      <c r="Q341" s="8"/>
      <c r="S341" s="2"/>
    </row>
    <row r="342" spans="1:23" ht="72">
      <c r="A342" s="833">
        <v>1</v>
      </c>
      <c r="B342" s="834">
        <v>15</v>
      </c>
      <c r="C342" s="835" t="s">
        <v>2898</v>
      </c>
      <c r="D342" s="834" t="s">
        <v>2755</v>
      </c>
      <c r="E342" s="834" t="s">
        <v>2559</v>
      </c>
      <c r="F342" s="45" t="s">
        <v>3121</v>
      </c>
      <c r="G342" s="772" t="s">
        <v>3405</v>
      </c>
      <c r="H342" s="779">
        <v>168.3466</v>
      </c>
      <c r="I342" s="780">
        <v>43720</v>
      </c>
      <c r="J342" s="766">
        <v>44451</v>
      </c>
      <c r="K342" s="322" t="s">
        <v>34</v>
      </c>
      <c r="L342" s="322" t="s">
        <v>1220</v>
      </c>
      <c r="M342" s="322" t="s">
        <v>2270</v>
      </c>
      <c r="N342" s="781" t="s">
        <v>3063</v>
      </c>
      <c r="O342" s="768" t="s">
        <v>3081</v>
      </c>
      <c r="P342" s="836" t="s">
        <v>3488</v>
      </c>
      <c r="Q342" s="79"/>
      <c r="R342" s="627"/>
      <c r="S342" s="2"/>
      <c r="W342" s="6" t="s">
        <v>2755</v>
      </c>
    </row>
    <row r="343" spans="1:19" s="609" customFormat="1" ht="48">
      <c r="A343" s="833">
        <v>2</v>
      </c>
      <c r="B343" s="762">
        <v>18</v>
      </c>
      <c r="C343" s="835" t="s">
        <v>3569</v>
      </c>
      <c r="D343" s="762" t="s">
        <v>2755</v>
      </c>
      <c r="E343" s="762" t="s">
        <v>2559</v>
      </c>
      <c r="F343" s="45" t="s">
        <v>3919</v>
      </c>
      <c r="G343" s="772" t="s">
        <v>3405</v>
      </c>
      <c r="H343" s="764">
        <v>336.5675</v>
      </c>
      <c r="I343" s="765">
        <v>43951</v>
      </c>
      <c r="J343" s="766">
        <v>44681</v>
      </c>
      <c r="K343" s="470" t="s">
        <v>1527</v>
      </c>
      <c r="L343" s="40" t="s">
        <v>1220</v>
      </c>
      <c r="M343" s="470" t="s">
        <v>1506</v>
      </c>
      <c r="N343" s="767" t="s">
        <v>3063</v>
      </c>
      <c r="O343" s="768" t="s">
        <v>3081</v>
      </c>
      <c r="P343" s="492" t="s">
        <v>3570</v>
      </c>
      <c r="Q343" s="782"/>
      <c r="R343" s="771">
        <v>1</v>
      </c>
      <c r="S343" s="106"/>
    </row>
    <row r="344" spans="1:19" s="468" customFormat="1" ht="117" customHeight="1">
      <c r="A344" s="833">
        <v>3</v>
      </c>
      <c r="B344" s="762">
        <v>19</v>
      </c>
      <c r="C344" s="835" t="s">
        <v>3584</v>
      </c>
      <c r="D344" s="762" t="s">
        <v>2755</v>
      </c>
      <c r="E344" s="762" t="s">
        <v>2559</v>
      </c>
      <c r="F344" s="40" t="s">
        <v>3574</v>
      </c>
      <c r="G344" s="772" t="s">
        <v>3405</v>
      </c>
      <c r="H344" s="779">
        <v>53.8624</v>
      </c>
      <c r="I344" s="780">
        <v>44046</v>
      </c>
      <c r="J344" s="766">
        <v>44776</v>
      </c>
      <c r="K344" s="470" t="s">
        <v>3575</v>
      </c>
      <c r="L344" s="322" t="s">
        <v>1220</v>
      </c>
      <c r="M344" s="322" t="s">
        <v>886</v>
      </c>
      <c r="N344" s="767" t="s">
        <v>3081</v>
      </c>
      <c r="O344" s="768" t="s">
        <v>3081</v>
      </c>
      <c r="P344" s="492" t="s">
        <v>3587</v>
      </c>
      <c r="Q344" s="770"/>
      <c r="R344" s="771">
        <v>1</v>
      </c>
      <c r="S344" s="498"/>
    </row>
    <row r="345" spans="1:19" s="468" customFormat="1" ht="117" customHeight="1">
      <c r="A345" s="833">
        <v>4</v>
      </c>
      <c r="B345" s="762">
        <v>17</v>
      </c>
      <c r="C345" s="835" t="s">
        <v>3588</v>
      </c>
      <c r="D345" s="762"/>
      <c r="E345" s="762" t="s">
        <v>2559</v>
      </c>
      <c r="F345" s="40" t="s">
        <v>3589</v>
      </c>
      <c r="G345" s="772" t="s">
        <v>3405</v>
      </c>
      <c r="H345" s="779">
        <v>673.911</v>
      </c>
      <c r="I345" s="780">
        <v>44090</v>
      </c>
      <c r="J345" s="766">
        <v>44820</v>
      </c>
      <c r="K345" s="470" t="s">
        <v>2372</v>
      </c>
      <c r="L345" s="322" t="s">
        <v>1036</v>
      </c>
      <c r="M345" s="322" t="s">
        <v>2169</v>
      </c>
      <c r="N345" s="767" t="s">
        <v>3081</v>
      </c>
      <c r="O345" s="768" t="s">
        <v>3081</v>
      </c>
      <c r="P345" s="492" t="s">
        <v>3590</v>
      </c>
      <c r="Q345" s="770"/>
      <c r="R345" s="771"/>
      <c r="S345" s="498"/>
    </row>
    <row r="346" spans="1:19" s="468" customFormat="1" ht="60">
      <c r="A346" s="833">
        <v>5</v>
      </c>
      <c r="B346" s="762">
        <v>20</v>
      </c>
      <c r="C346" s="835" t="s">
        <v>3868</v>
      </c>
      <c r="D346" s="762"/>
      <c r="E346" s="762" t="s">
        <v>2559</v>
      </c>
      <c r="F346" s="45" t="s">
        <v>3167</v>
      </c>
      <c r="G346" s="772" t="s">
        <v>3405</v>
      </c>
      <c r="H346" s="764">
        <v>252.6141</v>
      </c>
      <c r="I346" s="765">
        <v>44187</v>
      </c>
      <c r="J346" s="765">
        <v>44917</v>
      </c>
      <c r="K346" s="470" t="s">
        <v>1415</v>
      </c>
      <c r="L346" s="40" t="s">
        <v>79</v>
      </c>
      <c r="M346" s="470" t="s">
        <v>1411</v>
      </c>
      <c r="N346" s="767" t="s">
        <v>3081</v>
      </c>
      <c r="O346" s="768" t="s">
        <v>3081</v>
      </c>
      <c r="P346" s="492" t="s">
        <v>3869</v>
      </c>
      <c r="Q346" s="783"/>
      <c r="R346" s="771">
        <v>1</v>
      </c>
      <c r="S346" s="498"/>
    </row>
    <row r="347" spans="1:19" s="468" customFormat="1" ht="60">
      <c r="A347" s="833">
        <v>6</v>
      </c>
      <c r="B347" s="762">
        <v>20</v>
      </c>
      <c r="C347" s="835" t="s">
        <v>3989</v>
      </c>
      <c r="D347" s="762" t="s">
        <v>2755</v>
      </c>
      <c r="E347" s="762" t="s">
        <v>2559</v>
      </c>
      <c r="F347" s="45" t="s">
        <v>3919</v>
      </c>
      <c r="G347" s="772" t="s">
        <v>3405</v>
      </c>
      <c r="H347" s="764">
        <v>504.8943</v>
      </c>
      <c r="I347" s="765">
        <v>44271</v>
      </c>
      <c r="J347" s="765">
        <v>45001</v>
      </c>
      <c r="K347" s="470" t="s">
        <v>1527</v>
      </c>
      <c r="L347" s="40" t="s">
        <v>1220</v>
      </c>
      <c r="M347" s="470" t="s">
        <v>3990</v>
      </c>
      <c r="N347" s="767" t="s">
        <v>3081</v>
      </c>
      <c r="O347" s="768" t="s">
        <v>3081</v>
      </c>
      <c r="P347" s="492" t="s">
        <v>4009</v>
      </c>
      <c r="Q347" s="783"/>
      <c r="R347" s="771"/>
      <c r="S347" s="498"/>
    </row>
    <row r="348" spans="1:19" s="6" customFormat="1" ht="72.75" thickBot="1">
      <c r="A348" s="94">
        <v>7</v>
      </c>
      <c r="B348" s="413">
        <v>1</v>
      </c>
      <c r="C348" s="176" t="s">
        <v>2434</v>
      </c>
      <c r="D348" s="413" t="s">
        <v>2559</v>
      </c>
      <c r="E348" s="413"/>
      <c r="F348" s="141" t="s">
        <v>3125</v>
      </c>
      <c r="G348" s="696" t="s">
        <v>3406</v>
      </c>
      <c r="H348" s="173">
        <v>844.012</v>
      </c>
      <c r="I348" s="274" t="s">
        <v>4074</v>
      </c>
      <c r="J348" s="400" t="s">
        <v>4075</v>
      </c>
      <c r="K348" s="322" t="s">
        <v>1930</v>
      </c>
      <c r="L348" s="174" t="s">
        <v>1036</v>
      </c>
      <c r="M348" s="174" t="s">
        <v>157</v>
      </c>
      <c r="N348" s="552" t="s">
        <v>3063</v>
      </c>
      <c r="O348" s="679" t="s">
        <v>3081</v>
      </c>
      <c r="P348" s="492" t="s">
        <v>4076</v>
      </c>
      <c r="Q348" s="507"/>
      <c r="R348" s="628"/>
      <c r="S348" s="401"/>
    </row>
    <row r="349" spans="1:27" s="392" customFormat="1" ht="14.25" thickBot="1" thickTop="1">
      <c r="A349" s="123"/>
      <c r="B349" s="423"/>
      <c r="C349" s="224"/>
      <c r="D349" s="423"/>
      <c r="E349" s="423"/>
      <c r="F349" s="229" t="s">
        <v>331</v>
      </c>
      <c r="G349" s="414"/>
      <c r="H349" s="226">
        <f>SUM(H342:H348)</f>
        <v>2834.2079</v>
      </c>
      <c r="I349" s="225"/>
      <c r="J349" s="225"/>
      <c r="K349" s="496"/>
      <c r="L349" s="227"/>
      <c r="M349" s="228"/>
      <c r="N349" s="544"/>
      <c r="O349" s="671"/>
      <c r="P349" s="450"/>
      <c r="Q349" s="512"/>
      <c r="R349" s="625">
        <f>SUM(R343:R346)</f>
        <v>3</v>
      </c>
      <c r="S349" s="2"/>
      <c r="T349"/>
      <c r="U349"/>
      <c r="V349"/>
      <c r="W349"/>
      <c r="X349"/>
      <c r="Y349"/>
      <c r="Z349"/>
      <c r="AA349"/>
    </row>
    <row r="350" spans="1:27" ht="13.5" thickTop="1">
      <c r="A350" s="334"/>
      <c r="B350" s="425"/>
      <c r="C350" s="110"/>
      <c r="D350" s="425"/>
      <c r="E350" s="425"/>
      <c r="F350" s="232"/>
      <c r="G350" s="109"/>
      <c r="H350" s="190"/>
      <c r="I350" s="37"/>
      <c r="J350" s="37"/>
      <c r="K350" s="497"/>
      <c r="L350" s="38"/>
      <c r="M350" s="16"/>
      <c r="N350" s="427"/>
      <c r="O350" s="672"/>
      <c r="P350" s="358"/>
      <c r="Q350" s="16"/>
      <c r="R350" s="629"/>
      <c r="S350" s="399"/>
      <c r="T350" s="392"/>
      <c r="U350" s="392"/>
      <c r="V350" s="392"/>
      <c r="W350" s="392"/>
      <c r="X350" s="392"/>
      <c r="Y350" s="392"/>
      <c r="Z350" s="392"/>
      <c r="AA350" s="392"/>
    </row>
    <row r="351" spans="1:19" ht="15">
      <c r="A351" s="156" t="s">
        <v>684</v>
      </c>
      <c r="B351" s="4"/>
      <c r="C351" s="721"/>
      <c r="D351" s="4"/>
      <c r="E351" s="4"/>
      <c r="F351" s="2"/>
      <c r="G351" s="4"/>
      <c r="H351" s="2"/>
      <c r="I351" s="2"/>
      <c r="J351" s="2"/>
      <c r="K351" s="498"/>
      <c r="L351" s="2"/>
      <c r="M351" s="2"/>
      <c r="N351" s="535"/>
      <c r="O351" s="517"/>
      <c r="P351" s="446"/>
      <c r="Q351" s="16"/>
      <c r="S351" s="2"/>
    </row>
    <row r="352" spans="1:19" ht="15">
      <c r="A352" s="360" t="s">
        <v>1168</v>
      </c>
      <c r="B352" s="415"/>
      <c r="C352" s="721"/>
      <c r="D352" s="415"/>
      <c r="E352" s="415"/>
      <c r="F352" s="2"/>
      <c r="G352" s="415"/>
      <c r="H352" s="2"/>
      <c r="I352" s="2"/>
      <c r="J352" s="2"/>
      <c r="K352" s="498"/>
      <c r="L352" s="2"/>
      <c r="M352" s="2"/>
      <c r="N352" s="535"/>
      <c r="O352" s="517"/>
      <c r="P352" s="446"/>
      <c r="Q352" s="2"/>
      <c r="S352" s="2"/>
    </row>
    <row r="353" spans="1:19" ht="12.75">
      <c r="A353" s="355"/>
      <c r="B353" s="401"/>
      <c r="C353" s="721"/>
      <c r="D353" s="401"/>
      <c r="E353" s="401"/>
      <c r="F353" s="2" t="s">
        <v>201</v>
      </c>
      <c r="G353" s="2"/>
      <c r="H353" s="2"/>
      <c r="I353" s="2"/>
      <c r="J353" s="2"/>
      <c r="K353" s="498"/>
      <c r="L353" s="2"/>
      <c r="M353" s="2"/>
      <c r="N353" s="535"/>
      <c r="O353" s="517"/>
      <c r="P353" s="446"/>
      <c r="Q353" s="2"/>
      <c r="S353" s="2"/>
    </row>
    <row r="354" spans="1:19" ht="15">
      <c r="A354" s="360" t="s">
        <v>2705</v>
      </c>
      <c r="B354" s="415"/>
      <c r="C354" s="721"/>
      <c r="D354" s="415"/>
      <c r="E354" s="415"/>
      <c r="F354" s="2"/>
      <c r="G354" s="415"/>
      <c r="H354" s="2"/>
      <c r="I354" s="2"/>
      <c r="J354" s="2"/>
      <c r="K354" s="498"/>
      <c r="L354" s="2"/>
      <c r="M354" s="2"/>
      <c r="N354" s="535"/>
      <c r="O354" s="517"/>
      <c r="P354" s="446"/>
      <c r="Q354" s="2"/>
      <c r="S354" s="2"/>
    </row>
    <row r="355" spans="1:19" ht="12.75">
      <c r="A355" s="355"/>
      <c r="B355" s="401"/>
      <c r="C355" s="721"/>
      <c r="D355" s="401"/>
      <c r="E355" s="401"/>
      <c r="F355" s="2" t="s">
        <v>201</v>
      </c>
      <c r="G355" s="2"/>
      <c r="H355" s="2"/>
      <c r="I355" s="2"/>
      <c r="J355" s="2"/>
      <c r="K355" s="498"/>
      <c r="L355" s="2"/>
      <c r="M355" s="2"/>
      <c r="N355" s="535"/>
      <c r="O355" s="517"/>
      <c r="P355" s="446"/>
      <c r="Q355" s="2"/>
      <c r="S355" s="2"/>
    </row>
    <row r="356" spans="1:19" ht="15">
      <c r="A356" s="156" t="s">
        <v>2706</v>
      </c>
      <c r="B356" s="4"/>
      <c r="C356" s="721"/>
      <c r="D356" s="4"/>
      <c r="E356" s="4"/>
      <c r="F356" s="2"/>
      <c r="G356" s="4"/>
      <c r="H356" s="2"/>
      <c r="I356" s="2"/>
      <c r="J356" s="2"/>
      <c r="K356" s="498"/>
      <c r="L356" s="2"/>
      <c r="M356" s="2"/>
      <c r="N356" s="535"/>
      <c r="O356" s="517"/>
      <c r="P356" s="446"/>
      <c r="Q356" s="2"/>
      <c r="S356" s="2"/>
    </row>
    <row r="357" spans="1:19" ht="15">
      <c r="A357" s="156"/>
      <c r="B357" s="4"/>
      <c r="C357" s="721"/>
      <c r="D357" s="4"/>
      <c r="E357" s="4"/>
      <c r="F357" s="401" t="s">
        <v>201</v>
      </c>
      <c r="G357" s="4"/>
      <c r="H357" s="2"/>
      <c r="I357" s="2"/>
      <c r="J357" s="2"/>
      <c r="K357" s="498"/>
      <c r="L357" s="2"/>
      <c r="M357" s="2"/>
      <c r="N357" s="535"/>
      <c r="O357" s="517"/>
      <c r="P357" s="446"/>
      <c r="Q357" s="2"/>
      <c r="S357" s="2"/>
    </row>
    <row r="358" spans="1:19" ht="12.75">
      <c r="A358" s="379" t="s">
        <v>460</v>
      </c>
      <c r="B358" s="563"/>
      <c r="C358" s="724"/>
      <c r="D358" s="563"/>
      <c r="E358" s="563"/>
      <c r="F358" s="563" t="s">
        <v>2755</v>
      </c>
      <c r="G358" s="388"/>
      <c r="H358" s="388"/>
      <c r="I358" s="388"/>
      <c r="J358" s="388"/>
      <c r="K358" s="499"/>
      <c r="L358" s="388"/>
      <c r="M358" s="388"/>
      <c r="N358" s="545"/>
      <c r="O358" s="673"/>
      <c r="P358" s="524"/>
      <c r="Q358" s="2"/>
      <c r="S358" s="2"/>
    </row>
    <row r="359" spans="1:19" ht="19.5" customHeight="1">
      <c r="A359" s="156" t="s">
        <v>2707</v>
      </c>
      <c r="B359" s="4"/>
      <c r="C359" s="721"/>
      <c r="D359" s="4"/>
      <c r="E359" s="4"/>
      <c r="F359" s="2"/>
      <c r="G359" s="4"/>
      <c r="H359" s="2"/>
      <c r="I359" s="2"/>
      <c r="J359" s="2"/>
      <c r="K359" s="498"/>
      <c r="L359" s="2"/>
      <c r="M359" s="2"/>
      <c r="N359" s="546"/>
      <c r="O359" s="674"/>
      <c r="P359" s="446"/>
      <c r="Q359" s="2"/>
      <c r="S359" s="2"/>
    </row>
    <row r="360" spans="1:19" ht="19.5" customHeight="1">
      <c r="A360" s="1161" t="s">
        <v>1474</v>
      </c>
      <c r="B360" s="1164" t="s">
        <v>2913</v>
      </c>
      <c r="C360" s="1167" t="s">
        <v>1668</v>
      </c>
      <c r="D360" s="1164" t="s">
        <v>2911</v>
      </c>
      <c r="E360" s="1164" t="s">
        <v>2914</v>
      </c>
      <c r="F360" s="1170" t="s">
        <v>3056</v>
      </c>
      <c r="G360" s="1164" t="s">
        <v>2912</v>
      </c>
      <c r="H360" s="1172" t="s">
        <v>3057</v>
      </c>
      <c r="I360" s="1170" t="s">
        <v>2916</v>
      </c>
      <c r="J360" s="1170" t="s">
        <v>3044</v>
      </c>
      <c r="K360" s="1188" t="s">
        <v>2918</v>
      </c>
      <c r="L360" s="1201" t="s">
        <v>2917</v>
      </c>
      <c r="M360" s="1204" t="s">
        <v>477</v>
      </c>
      <c r="N360" s="1175" t="s">
        <v>2919</v>
      </c>
      <c r="O360" s="1175" t="s">
        <v>2920</v>
      </c>
      <c r="P360" s="1189" t="s">
        <v>199</v>
      </c>
      <c r="Q360" s="2"/>
      <c r="S360" s="2"/>
    </row>
    <row r="361" spans="1:18" s="428" customFormat="1" ht="16.5" customHeight="1">
      <c r="A361" s="1162"/>
      <c r="B361" s="1165"/>
      <c r="C361" s="1206"/>
      <c r="D361" s="1165"/>
      <c r="E361" s="1165"/>
      <c r="F361" s="1171"/>
      <c r="G361" s="1165"/>
      <c r="H361" s="1193"/>
      <c r="I361" s="1171"/>
      <c r="J361" s="1171"/>
      <c r="K361" s="1173"/>
      <c r="L361" s="1202"/>
      <c r="M361" s="1205"/>
      <c r="N361" s="1176"/>
      <c r="O361" s="1176"/>
      <c r="P361" s="1171"/>
      <c r="Q361" s="434"/>
      <c r="R361" s="626"/>
    </row>
    <row r="362" spans="1:18" s="428" customFormat="1" ht="16.5" customHeight="1">
      <c r="A362" s="1163"/>
      <c r="B362" s="1166"/>
      <c r="C362" s="1207"/>
      <c r="D362" s="1166"/>
      <c r="E362" s="1166"/>
      <c r="F362" s="1171"/>
      <c r="G362" s="1166"/>
      <c r="H362" s="1194"/>
      <c r="I362" s="1171"/>
      <c r="J362" s="1171"/>
      <c r="K362" s="1174"/>
      <c r="L362" s="1203"/>
      <c r="M362" s="1205"/>
      <c r="N362" s="1177"/>
      <c r="O362" s="1177"/>
      <c r="P362" s="1171"/>
      <c r="Q362" s="218"/>
      <c r="R362" s="626"/>
    </row>
    <row r="363" spans="1:18" s="428" customFormat="1" ht="24" customHeight="1">
      <c r="A363" s="30">
        <v>1</v>
      </c>
      <c r="B363" s="422">
        <v>8</v>
      </c>
      <c r="C363" s="26" t="s">
        <v>1632</v>
      </c>
      <c r="D363" s="422" t="s">
        <v>2559</v>
      </c>
      <c r="E363" s="422"/>
      <c r="F363" s="11" t="s">
        <v>2280</v>
      </c>
      <c r="G363" s="697" t="s">
        <v>3405</v>
      </c>
      <c r="H363" s="34">
        <v>4787.2353</v>
      </c>
      <c r="I363" s="50" t="s">
        <v>2755</v>
      </c>
      <c r="J363" s="50">
        <v>38644</v>
      </c>
      <c r="K363" s="470" t="s">
        <v>1633</v>
      </c>
      <c r="L363" s="195" t="s">
        <v>79</v>
      </c>
      <c r="M363" s="32" t="s">
        <v>1328</v>
      </c>
      <c r="N363" s="420" t="s">
        <v>3063</v>
      </c>
      <c r="O363" s="678" t="s">
        <v>3081</v>
      </c>
      <c r="P363" s="20" t="s">
        <v>1295</v>
      </c>
      <c r="Q363" s="218"/>
      <c r="R363" s="626"/>
    </row>
    <row r="364" spans="1:19" ht="12.75">
      <c r="A364" s="355"/>
      <c r="B364" s="401"/>
      <c r="C364" s="721"/>
      <c r="D364" s="401"/>
      <c r="E364" s="401"/>
      <c r="F364" s="2"/>
      <c r="G364" s="2"/>
      <c r="H364" s="2"/>
      <c r="I364" s="2"/>
      <c r="J364" s="2"/>
      <c r="K364" s="498"/>
      <c r="L364" s="2"/>
      <c r="M364" s="2"/>
      <c r="N364" s="535"/>
      <c r="O364" s="675"/>
      <c r="P364" s="446"/>
      <c r="Q364" s="507"/>
      <c r="S364" s="2"/>
    </row>
    <row r="365" spans="1:19" ht="15">
      <c r="A365" s="156" t="s">
        <v>3229</v>
      </c>
      <c r="B365" s="4"/>
      <c r="C365" s="721"/>
      <c r="D365" s="4"/>
      <c r="E365" s="4"/>
      <c r="F365" s="2"/>
      <c r="G365" s="4"/>
      <c r="H365" s="2"/>
      <c r="I365" s="2"/>
      <c r="J365" s="2"/>
      <c r="K365" s="498"/>
      <c r="L365" s="2"/>
      <c r="M365" s="2"/>
      <c r="N365" s="535"/>
      <c r="O365" s="517"/>
      <c r="P365" s="446"/>
      <c r="Q365" s="2"/>
      <c r="S365" s="2"/>
    </row>
    <row r="366" spans="1:19" ht="19.5" customHeight="1">
      <c r="A366" s="620" t="s">
        <v>2755</v>
      </c>
      <c r="B366" s="621" t="s">
        <v>3230</v>
      </c>
      <c r="C366" s="725"/>
      <c r="D366" s="621"/>
      <c r="E366" s="621"/>
      <c r="F366" s="247"/>
      <c r="G366" s="621"/>
      <c r="H366" s="247"/>
      <c r="I366" s="247"/>
      <c r="J366" s="247"/>
      <c r="K366" s="622"/>
      <c r="L366" s="247"/>
      <c r="M366" s="247"/>
      <c r="N366" s="558"/>
      <c r="O366" s="659"/>
      <c r="P366" s="559"/>
      <c r="Q366" s="2"/>
      <c r="S366" s="2"/>
    </row>
    <row r="367" spans="1:19" ht="19.5" customHeight="1">
      <c r="A367" s="1161" t="s">
        <v>1474</v>
      </c>
      <c r="B367" s="1164" t="s">
        <v>2913</v>
      </c>
      <c r="C367" s="1167" t="s">
        <v>1668</v>
      </c>
      <c r="D367" s="1164" t="s">
        <v>2911</v>
      </c>
      <c r="E367" s="1164" t="s">
        <v>2914</v>
      </c>
      <c r="F367" s="1170" t="s">
        <v>3056</v>
      </c>
      <c r="G367" s="1164" t="s">
        <v>2912</v>
      </c>
      <c r="H367" s="1172" t="s">
        <v>3057</v>
      </c>
      <c r="I367" s="1170" t="s">
        <v>2916</v>
      </c>
      <c r="J367" s="1170" t="s">
        <v>3044</v>
      </c>
      <c r="K367" s="1188" t="s">
        <v>2918</v>
      </c>
      <c r="L367" s="1201" t="s">
        <v>2917</v>
      </c>
      <c r="M367" s="1204" t="s">
        <v>477</v>
      </c>
      <c r="N367" s="1175" t="s">
        <v>2919</v>
      </c>
      <c r="O367" s="1175" t="s">
        <v>2920</v>
      </c>
      <c r="P367" s="1189" t="s">
        <v>199</v>
      </c>
      <c r="Q367" s="2"/>
      <c r="S367" s="2"/>
    </row>
    <row r="368" spans="1:18" s="428" customFormat="1" ht="16.5" customHeight="1">
      <c r="A368" s="1162"/>
      <c r="B368" s="1165"/>
      <c r="C368" s="1206"/>
      <c r="D368" s="1165"/>
      <c r="E368" s="1165"/>
      <c r="F368" s="1171"/>
      <c r="G368" s="1165"/>
      <c r="H368" s="1193"/>
      <c r="I368" s="1171"/>
      <c r="J368" s="1171"/>
      <c r="K368" s="1173"/>
      <c r="L368" s="1202"/>
      <c r="M368" s="1205"/>
      <c r="N368" s="1176"/>
      <c r="O368" s="1176"/>
      <c r="P368" s="1171"/>
      <c r="Q368" s="434"/>
      <c r="R368" s="626"/>
    </row>
    <row r="369" spans="1:18" s="428" customFormat="1" ht="16.5" customHeight="1">
      <c r="A369" s="1163"/>
      <c r="B369" s="1166"/>
      <c r="C369" s="1207"/>
      <c r="D369" s="1166"/>
      <c r="E369" s="1166"/>
      <c r="F369" s="1171"/>
      <c r="G369" s="1166"/>
      <c r="H369" s="1194"/>
      <c r="I369" s="1171"/>
      <c r="J369" s="1171"/>
      <c r="K369" s="1174"/>
      <c r="L369" s="1203"/>
      <c r="M369" s="1205"/>
      <c r="N369" s="1177"/>
      <c r="O369" s="1177"/>
      <c r="P369" s="1171"/>
      <c r="Q369" s="218"/>
      <c r="R369" s="626"/>
    </row>
    <row r="370" spans="1:18" s="428" customFormat="1" ht="24" customHeight="1">
      <c r="A370" s="30">
        <v>1</v>
      </c>
      <c r="B370" s="422">
        <v>1</v>
      </c>
      <c r="C370" s="69" t="s">
        <v>2195</v>
      </c>
      <c r="D370" s="422" t="s">
        <v>2559</v>
      </c>
      <c r="E370" s="422"/>
      <c r="F370" s="10" t="s">
        <v>1297</v>
      </c>
      <c r="G370" s="697" t="s">
        <v>3405</v>
      </c>
      <c r="H370" s="44">
        <v>384.1872</v>
      </c>
      <c r="I370" s="283">
        <v>35200</v>
      </c>
      <c r="J370" s="283" t="s">
        <v>2755</v>
      </c>
      <c r="K370" s="40" t="s">
        <v>91</v>
      </c>
      <c r="L370" s="10" t="s">
        <v>1220</v>
      </c>
      <c r="M370" s="32" t="s">
        <v>630</v>
      </c>
      <c r="N370" s="547" t="s">
        <v>3063</v>
      </c>
      <c r="O370" s="679" t="s">
        <v>3081</v>
      </c>
      <c r="P370" s="525" t="s">
        <v>283</v>
      </c>
      <c r="Q370" s="218"/>
      <c r="R370" s="626"/>
    </row>
    <row r="371" spans="1:19" ht="24">
      <c r="A371" s="39">
        <f aca="true" t="shared" si="2" ref="A371:A379">A370+1</f>
        <v>2</v>
      </c>
      <c r="B371" s="420">
        <v>2</v>
      </c>
      <c r="C371" s="69" t="s">
        <v>2196</v>
      </c>
      <c r="D371" s="420" t="s">
        <v>2559</v>
      </c>
      <c r="E371" s="420"/>
      <c r="F371" s="10" t="s">
        <v>410</v>
      </c>
      <c r="G371" s="697" t="s">
        <v>3405</v>
      </c>
      <c r="H371" s="44">
        <v>972</v>
      </c>
      <c r="I371" s="283">
        <v>35232</v>
      </c>
      <c r="J371" s="283" t="s">
        <v>2755</v>
      </c>
      <c r="K371" s="40" t="s">
        <v>1751</v>
      </c>
      <c r="L371" s="10" t="s">
        <v>1220</v>
      </c>
      <c r="M371" s="32" t="s">
        <v>986</v>
      </c>
      <c r="N371" s="547" t="s">
        <v>3063</v>
      </c>
      <c r="O371" s="679" t="s">
        <v>3081</v>
      </c>
      <c r="P371" s="525" t="s">
        <v>283</v>
      </c>
      <c r="Q371" s="513"/>
      <c r="S371" s="2"/>
    </row>
    <row r="372" spans="1:19" ht="12.75">
      <c r="A372" s="39">
        <f t="shared" si="2"/>
        <v>3</v>
      </c>
      <c r="B372" s="420">
        <v>3</v>
      </c>
      <c r="C372" s="69" t="s">
        <v>1114</v>
      </c>
      <c r="D372" s="420" t="s">
        <v>2559</v>
      </c>
      <c r="E372" s="420"/>
      <c r="F372" s="10" t="s">
        <v>1308</v>
      </c>
      <c r="G372" s="697" t="s">
        <v>3405</v>
      </c>
      <c r="H372" s="44">
        <v>81</v>
      </c>
      <c r="I372" s="263">
        <v>35592</v>
      </c>
      <c r="J372" s="263" t="s">
        <v>2755</v>
      </c>
      <c r="K372" s="40" t="s">
        <v>245</v>
      </c>
      <c r="L372" s="10" t="s">
        <v>1252</v>
      </c>
      <c r="M372" s="32" t="s">
        <v>2270</v>
      </c>
      <c r="N372" s="547" t="s">
        <v>3063</v>
      </c>
      <c r="O372" s="679" t="s">
        <v>3081</v>
      </c>
      <c r="P372" s="525" t="s">
        <v>283</v>
      </c>
      <c r="Q372" s="513"/>
      <c r="S372" s="2"/>
    </row>
    <row r="373" spans="1:19" ht="12.75">
      <c r="A373" s="39">
        <f t="shared" si="2"/>
        <v>4</v>
      </c>
      <c r="B373" s="420">
        <v>4</v>
      </c>
      <c r="C373" s="69" t="s">
        <v>628</v>
      </c>
      <c r="D373" s="420" t="s">
        <v>2559</v>
      </c>
      <c r="E373" s="420"/>
      <c r="F373" s="10" t="s">
        <v>411</v>
      </c>
      <c r="G373" s="697" t="s">
        <v>3405</v>
      </c>
      <c r="H373" s="44">
        <v>324</v>
      </c>
      <c r="I373" s="283">
        <v>35608</v>
      </c>
      <c r="J373" s="283" t="s">
        <v>2755</v>
      </c>
      <c r="K373" s="40" t="s">
        <v>768</v>
      </c>
      <c r="L373" s="10" t="s">
        <v>1220</v>
      </c>
      <c r="M373" s="32" t="s">
        <v>2270</v>
      </c>
      <c r="N373" s="547" t="s">
        <v>3063</v>
      </c>
      <c r="O373" s="679" t="s">
        <v>3081</v>
      </c>
      <c r="P373" s="525" t="s">
        <v>283</v>
      </c>
      <c r="Q373" s="513"/>
      <c r="S373" s="2"/>
    </row>
    <row r="374" spans="1:19" ht="12.75">
      <c r="A374" s="39">
        <f t="shared" si="2"/>
        <v>5</v>
      </c>
      <c r="B374" s="420">
        <v>5</v>
      </c>
      <c r="C374" s="69" t="s">
        <v>629</v>
      </c>
      <c r="D374" s="420" t="s">
        <v>2559</v>
      </c>
      <c r="E374" s="420"/>
      <c r="F374" s="10" t="s">
        <v>547</v>
      </c>
      <c r="G374" s="697" t="s">
        <v>3405</v>
      </c>
      <c r="H374" s="44">
        <v>891</v>
      </c>
      <c r="I374" s="283">
        <v>35640</v>
      </c>
      <c r="J374" s="283" t="s">
        <v>2755</v>
      </c>
      <c r="K374" s="40" t="s">
        <v>2344</v>
      </c>
      <c r="L374" s="10" t="s">
        <v>1220</v>
      </c>
      <c r="M374" s="32" t="s">
        <v>2270</v>
      </c>
      <c r="N374" s="547" t="s">
        <v>3063</v>
      </c>
      <c r="O374" s="679" t="s">
        <v>3081</v>
      </c>
      <c r="P374" s="525" t="s">
        <v>283</v>
      </c>
      <c r="Q374" s="513"/>
      <c r="S374" s="2"/>
    </row>
    <row r="375" spans="1:19" ht="78.75">
      <c r="A375" s="39">
        <f t="shared" si="2"/>
        <v>6</v>
      </c>
      <c r="B375" s="420">
        <v>7</v>
      </c>
      <c r="C375" s="54" t="s">
        <v>2003</v>
      </c>
      <c r="D375" s="420" t="s">
        <v>2559</v>
      </c>
      <c r="E375" s="420"/>
      <c r="F375" s="10" t="s">
        <v>2629</v>
      </c>
      <c r="G375" s="697" t="s">
        <v>3405</v>
      </c>
      <c r="H375" s="44">
        <v>2997.3645</v>
      </c>
      <c r="I375" s="263">
        <v>39744</v>
      </c>
      <c r="J375" s="263" t="s">
        <v>2755</v>
      </c>
      <c r="K375" s="492" t="s">
        <v>1695</v>
      </c>
      <c r="L375" s="27" t="s">
        <v>874</v>
      </c>
      <c r="M375" s="32" t="s">
        <v>2103</v>
      </c>
      <c r="N375" s="548" t="s">
        <v>3063</v>
      </c>
      <c r="O375" s="679" t="s">
        <v>3081</v>
      </c>
      <c r="P375" s="526" t="s">
        <v>1343</v>
      </c>
      <c r="Q375" s="513"/>
      <c r="S375" s="2"/>
    </row>
    <row r="376" spans="1:19" ht="36">
      <c r="A376" s="39">
        <f t="shared" si="2"/>
        <v>7</v>
      </c>
      <c r="B376" s="420">
        <v>6</v>
      </c>
      <c r="C376" s="54" t="s">
        <v>2004</v>
      </c>
      <c r="D376" s="420" t="s">
        <v>2559</v>
      </c>
      <c r="E376" s="420"/>
      <c r="F376" s="10" t="s">
        <v>923</v>
      </c>
      <c r="G376" s="697" t="s">
        <v>3405</v>
      </c>
      <c r="H376" s="44">
        <v>4433.9506</v>
      </c>
      <c r="I376" s="263">
        <v>40345</v>
      </c>
      <c r="J376" s="263" t="s">
        <v>2755</v>
      </c>
      <c r="K376" s="40" t="s">
        <v>1462</v>
      </c>
      <c r="L376" s="10" t="s">
        <v>1036</v>
      </c>
      <c r="M376" s="32" t="s">
        <v>721</v>
      </c>
      <c r="N376" s="547" t="s">
        <v>3063</v>
      </c>
      <c r="O376" s="679" t="s">
        <v>3081</v>
      </c>
      <c r="P376" s="525" t="s">
        <v>283</v>
      </c>
      <c r="Q376" s="514"/>
      <c r="S376" s="2"/>
    </row>
    <row r="377" spans="1:19" ht="12.75">
      <c r="A377" s="39">
        <f t="shared" si="2"/>
        <v>8</v>
      </c>
      <c r="B377" s="420">
        <v>12</v>
      </c>
      <c r="C377" s="54" t="s">
        <v>590</v>
      </c>
      <c r="D377" s="420" t="s">
        <v>2559</v>
      </c>
      <c r="E377" s="420"/>
      <c r="F377" s="10" t="s">
        <v>226</v>
      </c>
      <c r="G377" s="697" t="s">
        <v>3405</v>
      </c>
      <c r="H377" s="44">
        <v>133.0255</v>
      </c>
      <c r="I377" s="263">
        <v>40427</v>
      </c>
      <c r="J377" s="263" t="s">
        <v>2755</v>
      </c>
      <c r="K377" s="40" t="s">
        <v>211</v>
      </c>
      <c r="L377" s="10" t="s">
        <v>1220</v>
      </c>
      <c r="M377" s="32" t="s">
        <v>2270</v>
      </c>
      <c r="N377" s="547" t="s">
        <v>3063</v>
      </c>
      <c r="O377" s="679" t="s">
        <v>3081</v>
      </c>
      <c r="P377" s="525" t="s">
        <v>283</v>
      </c>
      <c r="Q377" s="513"/>
      <c r="S377" s="2"/>
    </row>
    <row r="378" spans="1:19" ht="24">
      <c r="A378" s="230">
        <f t="shared" si="2"/>
        <v>9</v>
      </c>
      <c r="B378" s="418">
        <v>14</v>
      </c>
      <c r="C378" s="216" t="s">
        <v>1650</v>
      </c>
      <c r="D378" s="418" t="s">
        <v>2559</v>
      </c>
      <c r="E378" s="418"/>
      <c r="F378" s="141" t="s">
        <v>1567</v>
      </c>
      <c r="G378" s="697" t="s">
        <v>3405</v>
      </c>
      <c r="H378" s="163">
        <v>1680.9427</v>
      </c>
      <c r="I378" s="282">
        <v>40548</v>
      </c>
      <c r="J378" s="282" t="s">
        <v>2755</v>
      </c>
      <c r="K378" s="244" t="s">
        <v>885</v>
      </c>
      <c r="L378" s="78" t="s">
        <v>1220</v>
      </c>
      <c r="M378" s="140" t="s">
        <v>886</v>
      </c>
      <c r="N378" s="549" t="s">
        <v>3063</v>
      </c>
      <c r="O378" s="679" t="s">
        <v>3081</v>
      </c>
      <c r="P378" s="527" t="s">
        <v>283</v>
      </c>
      <c r="Q378" s="513"/>
      <c r="S378" s="2"/>
    </row>
    <row r="379" spans="1:19" ht="180.75" thickBot="1">
      <c r="A379" s="230">
        <f t="shared" si="2"/>
        <v>10</v>
      </c>
      <c r="B379" s="418">
        <v>10</v>
      </c>
      <c r="C379" s="76" t="s">
        <v>3212</v>
      </c>
      <c r="D379" s="418" t="s">
        <v>2559</v>
      </c>
      <c r="E379" s="418"/>
      <c r="F379" s="10" t="s">
        <v>3122</v>
      </c>
      <c r="G379" s="697" t="s">
        <v>3405</v>
      </c>
      <c r="H379" s="44">
        <v>3684.3634</v>
      </c>
      <c r="I379" s="263">
        <v>41431</v>
      </c>
      <c r="J379" s="263" t="s">
        <v>2755</v>
      </c>
      <c r="K379" s="40" t="s">
        <v>1341</v>
      </c>
      <c r="L379" s="10" t="s">
        <v>1036</v>
      </c>
      <c r="M379" s="32" t="s">
        <v>168</v>
      </c>
      <c r="N379" s="420" t="s">
        <v>3063</v>
      </c>
      <c r="O379" s="679" t="s">
        <v>3081</v>
      </c>
      <c r="P379" s="20" t="s">
        <v>3213</v>
      </c>
      <c r="Q379" s="513"/>
      <c r="S379" s="2"/>
    </row>
    <row r="380" spans="1:19" ht="13.5" thickTop="1">
      <c r="A380" s="368"/>
      <c r="B380" s="560"/>
      <c r="C380" s="726"/>
      <c r="D380" s="560" t="s">
        <v>2755</v>
      </c>
      <c r="E380" s="560"/>
      <c r="F380" s="361"/>
      <c r="G380" s="361"/>
      <c r="H380" s="389">
        <f>SUM(H370:H379)</f>
        <v>15581.8339</v>
      </c>
      <c r="I380" s="361"/>
      <c r="J380" s="361"/>
      <c r="K380" s="500"/>
      <c r="L380" s="361"/>
      <c r="M380" s="361"/>
      <c r="N380" s="550"/>
      <c r="O380" s="530"/>
      <c r="P380" s="528"/>
      <c r="Q380" s="507"/>
      <c r="S380" s="2"/>
    </row>
    <row r="381" spans="1:19" ht="12.75">
      <c r="A381" s="355"/>
      <c r="B381" s="401"/>
      <c r="C381" s="721"/>
      <c r="D381" s="401"/>
      <c r="E381" s="401"/>
      <c r="F381" s="2"/>
      <c r="G381" s="2"/>
      <c r="H381" s="1089"/>
      <c r="I381" s="2"/>
      <c r="J381" s="2"/>
      <c r="K381" s="498"/>
      <c r="L381" s="2"/>
      <c r="M381" s="2"/>
      <c r="N381" s="535"/>
      <c r="O381" s="517"/>
      <c r="P381" s="446"/>
      <c r="Q381" s="60"/>
      <c r="S381" s="2"/>
    </row>
    <row r="382" spans="1:19" ht="12.75">
      <c r="A382" s="355"/>
      <c r="B382" s="401"/>
      <c r="C382" s="721"/>
      <c r="D382" s="401"/>
      <c r="E382" s="401"/>
      <c r="F382" s="2"/>
      <c r="G382" s="2"/>
      <c r="H382" s="1089"/>
      <c r="I382" s="2"/>
      <c r="J382" s="2"/>
      <c r="K382" s="498"/>
      <c r="L382" s="2"/>
      <c r="M382" s="2"/>
      <c r="N382" s="535"/>
      <c r="O382" s="517"/>
      <c r="P382" s="446"/>
      <c r="Q382" s="60"/>
      <c r="S382" s="2"/>
    </row>
    <row r="383" spans="1:27" ht="19.5" customHeight="1">
      <c r="A383" s="390" t="s">
        <v>2755</v>
      </c>
      <c r="B383" s="416" t="s">
        <v>3231</v>
      </c>
      <c r="C383" s="727"/>
      <c r="D383" s="416"/>
      <c r="E383" s="416"/>
      <c r="F383" s="391"/>
      <c r="G383" s="416"/>
      <c r="H383" s="391"/>
      <c r="I383" s="391"/>
      <c r="J383" s="391"/>
      <c r="K383" s="501"/>
      <c r="L383" s="391"/>
      <c r="M383" s="391"/>
      <c r="N383" s="551"/>
      <c r="O383" s="676"/>
      <c r="P383" s="529"/>
      <c r="Q383" s="2"/>
      <c r="R383" s="628"/>
      <c r="S383" s="401"/>
      <c r="T383" s="6"/>
      <c r="U383" s="6"/>
      <c r="V383" s="6"/>
      <c r="W383" s="6"/>
      <c r="X383" s="6"/>
      <c r="Y383" s="6"/>
      <c r="Z383" s="6"/>
      <c r="AA383" s="6"/>
    </row>
    <row r="384" spans="1:19" ht="19.5" customHeight="1">
      <c r="A384" s="1161" t="s">
        <v>1474</v>
      </c>
      <c r="B384" s="1164" t="s">
        <v>2913</v>
      </c>
      <c r="C384" s="1167" t="s">
        <v>1668</v>
      </c>
      <c r="D384" s="1164" t="s">
        <v>2911</v>
      </c>
      <c r="E384" s="1164" t="s">
        <v>2914</v>
      </c>
      <c r="F384" s="1170" t="s">
        <v>3056</v>
      </c>
      <c r="G384" s="1164" t="s">
        <v>2912</v>
      </c>
      <c r="H384" s="1172" t="s">
        <v>3057</v>
      </c>
      <c r="I384" s="1170" t="s">
        <v>2916</v>
      </c>
      <c r="J384" s="1170" t="s">
        <v>3044</v>
      </c>
      <c r="K384" s="1188" t="s">
        <v>2918</v>
      </c>
      <c r="L384" s="1201" t="s">
        <v>2917</v>
      </c>
      <c r="M384" s="1204" t="s">
        <v>477</v>
      </c>
      <c r="N384" s="1175" t="s">
        <v>2919</v>
      </c>
      <c r="O384" s="1176" t="s">
        <v>2920</v>
      </c>
      <c r="P384" s="1189" t="s">
        <v>199</v>
      </c>
      <c r="Q384" s="2"/>
      <c r="S384" s="2"/>
    </row>
    <row r="385" spans="1:18" s="428" customFormat="1" ht="16.5" customHeight="1">
      <c r="A385" s="1162"/>
      <c r="B385" s="1165"/>
      <c r="C385" s="1206"/>
      <c r="D385" s="1165"/>
      <c r="E385" s="1165"/>
      <c r="F385" s="1171"/>
      <c r="G385" s="1165"/>
      <c r="H385" s="1193"/>
      <c r="I385" s="1171"/>
      <c r="J385" s="1171"/>
      <c r="K385" s="1173"/>
      <c r="L385" s="1202"/>
      <c r="M385" s="1205"/>
      <c r="N385" s="1176"/>
      <c r="O385" s="1176"/>
      <c r="P385" s="1171"/>
      <c r="Q385" s="434"/>
      <c r="R385" s="626"/>
    </row>
    <row r="386" spans="1:18" s="428" customFormat="1" ht="16.5" customHeight="1">
      <c r="A386" s="1163"/>
      <c r="B386" s="1166"/>
      <c r="C386" s="1207"/>
      <c r="D386" s="1166"/>
      <c r="E386" s="1166"/>
      <c r="F386" s="1171"/>
      <c r="G386" s="1166"/>
      <c r="H386" s="1194"/>
      <c r="I386" s="1171"/>
      <c r="J386" s="1171"/>
      <c r="K386" s="1174"/>
      <c r="L386" s="1203"/>
      <c r="M386" s="1205"/>
      <c r="N386" s="1177"/>
      <c r="O386" s="1177"/>
      <c r="P386" s="1171"/>
      <c r="Q386" s="218"/>
      <c r="R386" s="626"/>
    </row>
    <row r="387" spans="1:18" s="428" customFormat="1" ht="66.75" customHeight="1">
      <c r="A387" s="30">
        <v>1</v>
      </c>
      <c r="B387" s="422">
        <v>9</v>
      </c>
      <c r="C387" s="14" t="s">
        <v>2895</v>
      </c>
      <c r="D387" s="422" t="s">
        <v>2559</v>
      </c>
      <c r="E387" s="422"/>
      <c r="F387" s="10" t="s">
        <v>3123</v>
      </c>
      <c r="G387" s="697" t="s">
        <v>3405</v>
      </c>
      <c r="H387" s="34">
        <v>1936.5151</v>
      </c>
      <c r="I387" s="271" t="s">
        <v>2755</v>
      </c>
      <c r="J387" s="264"/>
      <c r="K387" s="40" t="s">
        <v>1342</v>
      </c>
      <c r="L387" s="75" t="s">
        <v>2635</v>
      </c>
      <c r="M387" s="32" t="s">
        <v>2654</v>
      </c>
      <c r="N387" s="420" t="s">
        <v>3063</v>
      </c>
      <c r="O387" s="679" t="s">
        <v>3081</v>
      </c>
      <c r="P387" s="20" t="s">
        <v>2896</v>
      </c>
      <c r="Q387" s="218"/>
      <c r="R387" s="626"/>
    </row>
    <row r="388" spans="1:19" ht="36">
      <c r="A388" s="175">
        <f>A387+1</f>
        <v>2</v>
      </c>
      <c r="B388" s="426">
        <v>16</v>
      </c>
      <c r="C388" s="216" t="s">
        <v>1702</v>
      </c>
      <c r="D388" s="426" t="s">
        <v>2559</v>
      </c>
      <c r="E388" s="426"/>
      <c r="F388" s="78" t="s">
        <v>3124</v>
      </c>
      <c r="G388" s="697" t="s">
        <v>3405</v>
      </c>
      <c r="H388" s="163">
        <v>162.0287</v>
      </c>
      <c r="I388" s="272" t="s">
        <v>2755</v>
      </c>
      <c r="J388" s="282"/>
      <c r="K388" s="244" t="s">
        <v>1989</v>
      </c>
      <c r="L388" s="78" t="s">
        <v>1220</v>
      </c>
      <c r="M388" s="140" t="s">
        <v>2192</v>
      </c>
      <c r="N388" s="420" t="s">
        <v>3063</v>
      </c>
      <c r="O388" s="679" t="s">
        <v>3081</v>
      </c>
      <c r="P388" s="20" t="s">
        <v>2144</v>
      </c>
      <c r="Q388" s="507"/>
      <c r="S388" s="2"/>
    </row>
    <row r="389" spans="1:19" ht="60.75" thickBot="1">
      <c r="A389" s="175">
        <f>A388+1</f>
        <v>3</v>
      </c>
      <c r="B389" s="426">
        <v>20</v>
      </c>
      <c r="C389" s="76" t="s">
        <v>2897</v>
      </c>
      <c r="D389" s="426" t="s">
        <v>2559</v>
      </c>
      <c r="E389" s="426"/>
      <c r="F389" s="10" t="s">
        <v>3126</v>
      </c>
      <c r="G389" s="697" t="s">
        <v>3405</v>
      </c>
      <c r="H389" s="44">
        <v>5000</v>
      </c>
      <c r="I389" s="265" t="s">
        <v>2755</v>
      </c>
      <c r="J389" s="265"/>
      <c r="K389" s="40" t="s">
        <v>1334</v>
      </c>
      <c r="L389" s="10" t="s">
        <v>1036</v>
      </c>
      <c r="M389" s="32" t="s">
        <v>2305</v>
      </c>
      <c r="N389" s="420" t="s">
        <v>3063</v>
      </c>
      <c r="O389" s="679" t="s">
        <v>3081</v>
      </c>
      <c r="P389" s="20" t="s">
        <v>3594</v>
      </c>
      <c r="Q389" s="507"/>
      <c r="S389" s="2"/>
    </row>
    <row r="390" spans="1:19" s="6" customFormat="1" ht="14.25" thickBot="1" thickTop="1">
      <c r="A390" s="49"/>
      <c r="B390" s="147"/>
      <c r="C390" s="728"/>
      <c r="D390" s="147"/>
      <c r="E390" s="147"/>
      <c r="F390" s="25"/>
      <c r="G390" s="25"/>
      <c r="H390" s="137">
        <f>SUM(H387:H389)</f>
        <v>7098.5437999999995</v>
      </c>
      <c r="I390" s="25"/>
      <c r="J390" s="25"/>
      <c r="K390" s="502"/>
      <c r="L390" s="25"/>
      <c r="M390" s="25"/>
      <c r="N390" s="553" t="s">
        <v>2755</v>
      </c>
      <c r="O390" s="657"/>
      <c r="P390" s="464"/>
      <c r="Q390" s="503"/>
      <c r="R390" s="628"/>
      <c r="S390" s="401"/>
    </row>
    <row r="391" spans="1:19" ht="15.75" thickTop="1">
      <c r="A391" s="623" t="s">
        <v>2755</v>
      </c>
      <c r="B391" s="624" t="s">
        <v>3232</v>
      </c>
      <c r="C391" s="721"/>
      <c r="D391" s="415"/>
      <c r="E391" s="415"/>
      <c r="F391" s="2"/>
      <c r="G391" s="415"/>
      <c r="H391" s="2"/>
      <c r="I391" s="2"/>
      <c r="J391" s="2"/>
      <c r="K391" s="498"/>
      <c r="L391" s="2"/>
      <c r="M391" s="2"/>
      <c r="N391" s="554"/>
      <c r="O391" s="677"/>
      <c r="P391" s="446"/>
      <c r="Q391" s="2"/>
      <c r="S391" s="2"/>
    </row>
    <row r="392" spans="1:19" ht="84">
      <c r="A392" s="30">
        <v>1</v>
      </c>
      <c r="B392" s="422">
        <v>11</v>
      </c>
      <c r="C392" s="54" t="s">
        <v>26</v>
      </c>
      <c r="D392" s="422" t="s">
        <v>2559</v>
      </c>
      <c r="E392" s="422"/>
      <c r="F392" s="10" t="s">
        <v>3127</v>
      </c>
      <c r="G392" s="697" t="s">
        <v>3405</v>
      </c>
      <c r="H392" s="44">
        <v>787.4685</v>
      </c>
      <c r="I392" s="265" t="s">
        <v>2755</v>
      </c>
      <c r="J392" s="263" t="s">
        <v>2755</v>
      </c>
      <c r="K392" s="40" t="s">
        <v>2380</v>
      </c>
      <c r="L392" s="10" t="s">
        <v>1220</v>
      </c>
      <c r="M392" s="32" t="s">
        <v>1040</v>
      </c>
      <c r="N392" s="420" t="s">
        <v>3185</v>
      </c>
      <c r="O392" s="679" t="s">
        <v>3081</v>
      </c>
      <c r="P392" s="20" t="s">
        <v>933</v>
      </c>
      <c r="Q392" s="2"/>
      <c r="S392" s="2"/>
    </row>
    <row r="393" spans="1:19" ht="180.75" thickBot="1">
      <c r="A393" s="175">
        <f>A392+1</f>
        <v>2</v>
      </c>
      <c r="B393" s="426">
        <v>13</v>
      </c>
      <c r="C393" s="216" t="s">
        <v>732</v>
      </c>
      <c r="D393" s="426" t="s">
        <v>2559</v>
      </c>
      <c r="E393" s="426"/>
      <c r="F393" s="78" t="s">
        <v>3128</v>
      </c>
      <c r="G393" s="697" t="s">
        <v>3405</v>
      </c>
      <c r="H393" s="163">
        <v>1808.4466</v>
      </c>
      <c r="I393" s="274" t="s">
        <v>2755</v>
      </c>
      <c r="J393" s="272" t="s">
        <v>2755</v>
      </c>
      <c r="K393" s="244" t="s">
        <v>1334</v>
      </c>
      <c r="L393" s="78" t="s">
        <v>1036</v>
      </c>
      <c r="M393" s="140" t="s">
        <v>895</v>
      </c>
      <c r="N393" s="418" t="s">
        <v>3063</v>
      </c>
      <c r="O393" s="679" t="s">
        <v>3081</v>
      </c>
      <c r="P393" s="455" t="s">
        <v>2484</v>
      </c>
      <c r="Q393" s="507"/>
      <c r="S393" s="2"/>
    </row>
    <row r="394" spans="1:19" ht="14.25" thickBot="1" thickTop="1">
      <c r="A394" s="49"/>
      <c r="B394" s="147"/>
      <c r="C394" s="728"/>
      <c r="D394" s="147"/>
      <c r="E394" s="147"/>
      <c r="F394" s="25"/>
      <c r="G394" s="25"/>
      <c r="H394" s="137">
        <f>SUM(H392:H393)</f>
        <v>2595.9151</v>
      </c>
      <c r="I394" s="25"/>
      <c r="J394" s="25"/>
      <c r="K394" s="502"/>
      <c r="L394" s="25"/>
      <c r="M394" s="25"/>
      <c r="N394" s="553"/>
      <c r="O394" s="657"/>
      <c r="P394" s="464"/>
      <c r="Q394" s="507"/>
      <c r="S394" s="2"/>
    </row>
    <row r="395" spans="1:17" ht="13.5" thickTop="1">
      <c r="A395" s="361"/>
      <c r="B395" s="560"/>
      <c r="C395" s="726"/>
      <c r="D395" s="560"/>
      <c r="E395" s="560"/>
      <c r="F395" s="361"/>
      <c r="G395" s="361"/>
      <c r="H395" s="361"/>
      <c r="I395" s="361"/>
      <c r="J395" s="361"/>
      <c r="K395" s="500"/>
      <c r="L395" s="361"/>
      <c r="M395" s="361"/>
      <c r="N395" s="550"/>
      <c r="O395" s="517"/>
      <c r="P395" s="530"/>
      <c r="Q395" s="2"/>
    </row>
    <row r="396" spans="1:17" ht="12.75">
      <c r="A396" s="2"/>
      <c r="B396" s="401"/>
      <c r="C396" s="721"/>
      <c r="D396" s="401"/>
      <c r="E396" s="401"/>
      <c r="F396" s="2"/>
      <c r="G396" s="2"/>
      <c r="H396" s="2"/>
      <c r="I396" s="2"/>
      <c r="J396" s="2"/>
      <c r="K396" s="498"/>
      <c r="L396" s="2"/>
      <c r="M396" s="2"/>
      <c r="N396" s="535"/>
      <c r="O396" s="517"/>
      <c r="P396" s="517"/>
      <c r="Q396" s="2"/>
    </row>
    <row r="397" spans="11:17" ht="12.75">
      <c r="K397" s="468"/>
      <c r="L397"/>
      <c r="M397"/>
      <c r="Q397" s="2"/>
    </row>
    <row r="398" ht="12.75">
      <c r="M398"/>
    </row>
    <row r="399" ht="12.75">
      <c r="M399"/>
    </row>
    <row r="400" ht="12.75">
      <c r="M400"/>
    </row>
    <row r="401" ht="12.75">
      <c r="M401"/>
    </row>
    <row r="402" ht="12.75">
      <c r="M402"/>
    </row>
    <row r="403" ht="12.75">
      <c r="M403"/>
    </row>
    <row r="404" ht="12.75">
      <c r="M404"/>
    </row>
    <row r="405" ht="12.75">
      <c r="M405"/>
    </row>
    <row r="406" ht="12.75">
      <c r="M406"/>
    </row>
    <row r="407" ht="12.75">
      <c r="M407"/>
    </row>
    <row r="408" ht="12.75">
      <c r="M408"/>
    </row>
    <row r="409" ht="12.75">
      <c r="M409"/>
    </row>
    <row r="410" ht="12.75">
      <c r="M410"/>
    </row>
    <row r="411" ht="12.75">
      <c r="M411"/>
    </row>
    <row r="412" ht="12.75">
      <c r="M412"/>
    </row>
    <row r="413" ht="12.75">
      <c r="M413"/>
    </row>
    <row r="414" ht="12.75">
      <c r="M414"/>
    </row>
    <row r="415" ht="12.75">
      <c r="M415"/>
    </row>
    <row r="416" ht="12.75">
      <c r="M416"/>
    </row>
    <row r="417" ht="12.75">
      <c r="M417"/>
    </row>
    <row r="418" ht="12.75">
      <c r="M418"/>
    </row>
    <row r="419" ht="12.75">
      <c r="M419"/>
    </row>
    <row r="420" ht="12.75">
      <c r="M420"/>
    </row>
    <row r="421" ht="12.75">
      <c r="M421"/>
    </row>
    <row r="422" ht="12.75">
      <c r="M422"/>
    </row>
    <row r="423" ht="12.75">
      <c r="M423"/>
    </row>
    <row r="424" ht="12.75">
      <c r="M424"/>
    </row>
    <row r="425" ht="12.75">
      <c r="M425"/>
    </row>
    <row r="426" ht="12.75">
      <c r="M426"/>
    </row>
    <row r="427" ht="12.75">
      <c r="M427"/>
    </row>
    <row r="428" ht="12.75">
      <c r="M428"/>
    </row>
    <row r="429" ht="12.75">
      <c r="M429"/>
    </row>
    <row r="430" ht="12.75">
      <c r="M430"/>
    </row>
    <row r="431" ht="12.75">
      <c r="M431"/>
    </row>
    <row r="432" ht="12.75">
      <c r="M432"/>
    </row>
    <row r="433" ht="12.75">
      <c r="M433"/>
    </row>
    <row r="434" ht="12.75">
      <c r="M434"/>
    </row>
    <row r="435" ht="12.75">
      <c r="M435"/>
    </row>
    <row r="436" ht="12.75">
      <c r="M436"/>
    </row>
    <row r="437" ht="12.75">
      <c r="M437"/>
    </row>
    <row r="438" ht="12.75">
      <c r="M438"/>
    </row>
    <row r="439" ht="12.75">
      <c r="M439"/>
    </row>
    <row r="440" ht="12.75">
      <c r="M440"/>
    </row>
  </sheetData>
  <sheetProtection/>
  <mergeCells count="247">
    <mergeCell ref="F305:F307"/>
    <mergeCell ref="L384:L386"/>
    <mergeCell ref="M384:M386"/>
    <mergeCell ref="N384:N386"/>
    <mergeCell ref="O384:O386"/>
    <mergeCell ref="P384:P386"/>
    <mergeCell ref="G384:G386"/>
    <mergeCell ref="H384:H386"/>
    <mergeCell ref="I384:I386"/>
    <mergeCell ref="J384:J386"/>
    <mergeCell ref="A305:A307"/>
    <mergeCell ref="B305:B307"/>
    <mergeCell ref="C305:C307"/>
    <mergeCell ref="D305:D307"/>
    <mergeCell ref="E305:E307"/>
    <mergeCell ref="F384:F386"/>
    <mergeCell ref="A384:A386"/>
    <mergeCell ref="B384:B386"/>
    <mergeCell ref="C384:C386"/>
    <mergeCell ref="D384:D386"/>
    <mergeCell ref="K384:K386"/>
    <mergeCell ref="L367:L369"/>
    <mergeCell ref="M367:M369"/>
    <mergeCell ref="N367:N369"/>
    <mergeCell ref="O367:O369"/>
    <mergeCell ref="P367:P369"/>
    <mergeCell ref="K367:K369"/>
    <mergeCell ref="E384:E386"/>
    <mergeCell ref="F367:F369"/>
    <mergeCell ref="G367:G369"/>
    <mergeCell ref="H367:H369"/>
    <mergeCell ref="I367:I369"/>
    <mergeCell ref="J367:J369"/>
    <mergeCell ref="F360:F362"/>
    <mergeCell ref="M360:M362"/>
    <mergeCell ref="N360:N362"/>
    <mergeCell ref="O360:O362"/>
    <mergeCell ref="P360:P362"/>
    <mergeCell ref="A367:A369"/>
    <mergeCell ref="B367:B369"/>
    <mergeCell ref="C367:C369"/>
    <mergeCell ref="D367:D369"/>
    <mergeCell ref="E367:E369"/>
    <mergeCell ref="L336:L338"/>
    <mergeCell ref="M336:M338"/>
    <mergeCell ref="N336:N338"/>
    <mergeCell ref="O336:O338"/>
    <mergeCell ref="P336:P338"/>
    <mergeCell ref="A360:A362"/>
    <mergeCell ref="B360:B362"/>
    <mergeCell ref="C360:C362"/>
    <mergeCell ref="D360:D362"/>
    <mergeCell ref="E360:E362"/>
    <mergeCell ref="F336:F338"/>
    <mergeCell ref="G336:G338"/>
    <mergeCell ref="H336:H338"/>
    <mergeCell ref="I336:I338"/>
    <mergeCell ref="J336:J338"/>
    <mergeCell ref="K336:K338"/>
    <mergeCell ref="L328:L330"/>
    <mergeCell ref="M328:M330"/>
    <mergeCell ref="N328:N330"/>
    <mergeCell ref="O328:O330"/>
    <mergeCell ref="P328:P330"/>
    <mergeCell ref="A336:A338"/>
    <mergeCell ref="B336:B338"/>
    <mergeCell ref="C336:C338"/>
    <mergeCell ref="D336:D338"/>
    <mergeCell ref="E336:E338"/>
    <mergeCell ref="P299:P301"/>
    <mergeCell ref="A328:A330"/>
    <mergeCell ref="B328:B330"/>
    <mergeCell ref="C328:C330"/>
    <mergeCell ref="D328:D330"/>
    <mergeCell ref="E328:E330"/>
    <mergeCell ref="F328:F330"/>
    <mergeCell ref="G328:G330"/>
    <mergeCell ref="H328:H330"/>
    <mergeCell ref="K328:K330"/>
    <mergeCell ref="G299:G301"/>
    <mergeCell ref="H299:H301"/>
    <mergeCell ref="I299:I301"/>
    <mergeCell ref="J299:J301"/>
    <mergeCell ref="K299:K301"/>
    <mergeCell ref="L299:L301"/>
    <mergeCell ref="A299:A301"/>
    <mergeCell ref="B299:B301"/>
    <mergeCell ref="C299:C301"/>
    <mergeCell ref="D299:D301"/>
    <mergeCell ref="E299:E301"/>
    <mergeCell ref="F299:F301"/>
    <mergeCell ref="P158:P160"/>
    <mergeCell ref="A173:A175"/>
    <mergeCell ref="B173:B175"/>
    <mergeCell ref="C173:C175"/>
    <mergeCell ref="D173:D175"/>
    <mergeCell ref="E173:E175"/>
    <mergeCell ref="F173:F175"/>
    <mergeCell ref="G173:G175"/>
    <mergeCell ref="H173:H175"/>
    <mergeCell ref="I173:I175"/>
    <mergeCell ref="G158:G160"/>
    <mergeCell ref="H158:H160"/>
    <mergeCell ref="I158:I160"/>
    <mergeCell ref="J158:J160"/>
    <mergeCell ref="K158:K160"/>
    <mergeCell ref="L158:L160"/>
    <mergeCell ref="A158:A160"/>
    <mergeCell ref="B158:B160"/>
    <mergeCell ref="C158:C160"/>
    <mergeCell ref="D158:D160"/>
    <mergeCell ref="E158:E160"/>
    <mergeCell ref="F158:F160"/>
    <mergeCell ref="A99:A101"/>
    <mergeCell ref="B99:B101"/>
    <mergeCell ref="C99:C101"/>
    <mergeCell ref="D99:D101"/>
    <mergeCell ref="E99:E101"/>
    <mergeCell ref="F99:F101"/>
    <mergeCell ref="G99:G101"/>
    <mergeCell ref="H99:H101"/>
    <mergeCell ref="M8:M10"/>
    <mergeCell ref="N8:N10"/>
    <mergeCell ref="O8:O10"/>
    <mergeCell ref="P8:P10"/>
    <mergeCell ref="M99:M101"/>
    <mergeCell ref="N99:N101"/>
    <mergeCell ref="O99:O101"/>
    <mergeCell ref="P99:P101"/>
    <mergeCell ref="G8:G10"/>
    <mergeCell ref="H8:H10"/>
    <mergeCell ref="I8:I10"/>
    <mergeCell ref="J8:J10"/>
    <mergeCell ref="K8:K10"/>
    <mergeCell ref="L8:L10"/>
    <mergeCell ref="A8:A10"/>
    <mergeCell ref="B8:B10"/>
    <mergeCell ref="C8:C10"/>
    <mergeCell ref="D8:D10"/>
    <mergeCell ref="E8:E10"/>
    <mergeCell ref="F8:F10"/>
    <mergeCell ref="I99:I101"/>
    <mergeCell ref="J99:J101"/>
    <mergeCell ref="K99:K101"/>
    <mergeCell ref="L99:L101"/>
    <mergeCell ref="A125:A127"/>
    <mergeCell ref="B125:B127"/>
    <mergeCell ref="C125:C127"/>
    <mergeCell ref="D125:D127"/>
    <mergeCell ref="E125:E127"/>
    <mergeCell ref="F125:F127"/>
    <mergeCell ref="G125:G127"/>
    <mergeCell ref="H125:H127"/>
    <mergeCell ref="I125:I127"/>
    <mergeCell ref="J125:J127"/>
    <mergeCell ref="K125:K127"/>
    <mergeCell ref="L125:L127"/>
    <mergeCell ref="H130:H132"/>
    <mergeCell ref="I130:I132"/>
    <mergeCell ref="M125:M127"/>
    <mergeCell ref="N125:N127"/>
    <mergeCell ref="O125:O127"/>
    <mergeCell ref="K130:K132"/>
    <mergeCell ref="L130:L132"/>
    <mergeCell ref="M130:M132"/>
    <mergeCell ref="N130:N132"/>
    <mergeCell ref="A130:A132"/>
    <mergeCell ref="B130:B132"/>
    <mergeCell ref="C130:C132"/>
    <mergeCell ref="D130:D132"/>
    <mergeCell ref="E130:E132"/>
    <mergeCell ref="F130:F132"/>
    <mergeCell ref="G360:G362"/>
    <mergeCell ref="H360:H362"/>
    <mergeCell ref="I360:I362"/>
    <mergeCell ref="G305:G307"/>
    <mergeCell ref="H305:H307"/>
    <mergeCell ref="I305:I307"/>
    <mergeCell ref="G320:G322"/>
    <mergeCell ref="H320:H322"/>
    <mergeCell ref="I320:I322"/>
    <mergeCell ref="J173:J175"/>
    <mergeCell ref="I328:I330"/>
    <mergeCell ref="A1:P1"/>
    <mergeCell ref="A2:P2"/>
    <mergeCell ref="A3:P3"/>
    <mergeCell ref="A4:P4"/>
    <mergeCell ref="A5:P5"/>
    <mergeCell ref="J305:J307"/>
    <mergeCell ref="K305:K307"/>
    <mergeCell ref="L305:L307"/>
    <mergeCell ref="A6:P6"/>
    <mergeCell ref="A320:A322"/>
    <mergeCell ref="B320:B322"/>
    <mergeCell ref="C320:C322"/>
    <mergeCell ref="D320:D322"/>
    <mergeCell ref="E320:E322"/>
    <mergeCell ref="F320:F322"/>
    <mergeCell ref="J320:J322"/>
    <mergeCell ref="K320:K322"/>
    <mergeCell ref="J130:J132"/>
    <mergeCell ref="L320:L322"/>
    <mergeCell ref="M320:M322"/>
    <mergeCell ref="N320:N322"/>
    <mergeCell ref="M173:M175"/>
    <mergeCell ref="M299:M301"/>
    <mergeCell ref="P305:P307"/>
    <mergeCell ref="M305:M307"/>
    <mergeCell ref="N305:N307"/>
    <mergeCell ref="O305:O307"/>
    <mergeCell ref="O299:O301"/>
    <mergeCell ref="P320:P322"/>
    <mergeCell ref="J328:J330"/>
    <mergeCell ref="N173:N175"/>
    <mergeCell ref="N299:N301"/>
    <mergeCell ref="O130:O132"/>
    <mergeCell ref="P130:P132"/>
    <mergeCell ref="M158:M160"/>
    <mergeCell ref="N158:N160"/>
    <mergeCell ref="K173:K175"/>
    <mergeCell ref="L173:L175"/>
    <mergeCell ref="A148:A150"/>
    <mergeCell ref="B148:B150"/>
    <mergeCell ref="C148:C150"/>
    <mergeCell ref="D148:D150"/>
    <mergeCell ref="E148:E150"/>
    <mergeCell ref="F148:F150"/>
    <mergeCell ref="O173:O175"/>
    <mergeCell ref="P173:P175"/>
    <mergeCell ref="J360:J362"/>
    <mergeCell ref="K360:K362"/>
    <mergeCell ref="L360:L362"/>
    <mergeCell ref="H148:H150"/>
    <mergeCell ref="K148:K150"/>
    <mergeCell ref="L148:L150"/>
    <mergeCell ref="M148:M150"/>
    <mergeCell ref="O320:O322"/>
    <mergeCell ref="R12:AA12"/>
    <mergeCell ref="O148:O150"/>
    <mergeCell ref="P148:P150"/>
    <mergeCell ref="O158:O160"/>
    <mergeCell ref="G148:G150"/>
    <mergeCell ref="N148:N150"/>
    <mergeCell ref="I148:I150"/>
    <mergeCell ref="J148:J150"/>
    <mergeCell ref="P125:P127"/>
    <mergeCell ref="G130:G132"/>
  </mergeCells>
  <printOptions horizontalCentered="1"/>
  <pageMargins left="0.25" right="0.25" top="0.75" bottom="0.75" header="0.3" footer="0.3"/>
  <pageSetup horizontalDpi="300" verticalDpi="300" orientation="landscape" paperSize="202" scale="76" r:id="rId1"/>
  <headerFooter alignWithMargins="0">
    <oddHeader>&amp;R&amp;"Arial,Italic"&amp;9ANNEX  C  Page &amp;P of &amp;N</oddHeader>
    <oddFooter>&amp;L&amp;9COPYRIGHT
ALL RIGHTS RESERVED
MINES AND GEOSCIENCES BUREAU
(2017)&amp;CPage &amp;P of &amp;N</oddFooter>
  </headerFooter>
  <rowBreaks count="4" manualBreakCount="4">
    <brk id="121" max="255" man="1"/>
    <brk id="145" max="255" man="1"/>
    <brk id="154" max="255" man="1"/>
    <brk id="357" max="255" man="1"/>
  </rowBreaks>
</worksheet>
</file>

<file path=xl/worksheets/sheet6.xml><?xml version="1.0" encoding="utf-8"?>
<worksheet xmlns="http://schemas.openxmlformats.org/spreadsheetml/2006/main" xmlns:r="http://schemas.openxmlformats.org/officeDocument/2006/relationships">
  <dimension ref="A1:AA111"/>
  <sheetViews>
    <sheetView zoomScalePageLayoutView="0" workbookViewId="0" topLeftCell="A1">
      <selection activeCell="A1" sqref="A1:P116"/>
    </sheetView>
  </sheetViews>
  <sheetFormatPr defaultColWidth="9.140625" defaultRowHeight="12.75"/>
  <cols>
    <col min="1" max="1" width="3.7109375" style="0" customWidth="1"/>
    <col min="2" max="2" width="8.8515625" style="0" customWidth="1"/>
    <col min="3" max="3" width="15.8515625" style="0" customWidth="1"/>
    <col min="4" max="4" width="7.421875" style="0" customWidth="1"/>
    <col min="5" max="5" width="7.140625" style="0" customWidth="1"/>
    <col min="6" max="6" width="44.00390625" style="0" customWidth="1"/>
    <col min="7" max="7" width="12.7109375" style="0" customWidth="1"/>
    <col min="8" max="9" width="10.7109375" style="0" customWidth="1"/>
    <col min="10" max="10" width="11.8515625" style="0" customWidth="1"/>
    <col min="11" max="11" width="12.8515625" style="0" customWidth="1"/>
    <col min="12" max="12" width="11.421875" style="0" customWidth="1"/>
    <col min="13" max="13" width="12.7109375" style="0" customWidth="1"/>
    <col min="14" max="15" width="8.140625" style="445" customWidth="1"/>
    <col min="16" max="16" width="15.140625" style="0" customWidth="1"/>
    <col min="17" max="17" width="4.140625" style="0" customWidth="1"/>
    <col min="18" max="18" width="9.140625" style="625" customWidth="1"/>
  </cols>
  <sheetData>
    <row r="1" spans="1:16" ht="12.75">
      <c r="A1" s="1147" t="str">
        <f>Summary!A1</f>
        <v>Republic of the Philippines</v>
      </c>
      <c r="B1" s="1147"/>
      <c r="C1" s="1147"/>
      <c r="D1" s="1147"/>
      <c r="E1" s="1147"/>
      <c r="F1" s="1147"/>
      <c r="G1" s="1147"/>
      <c r="H1" s="1147"/>
      <c r="I1" s="1147"/>
      <c r="J1" s="1147"/>
      <c r="K1" s="1147"/>
      <c r="L1" s="1147"/>
      <c r="M1" s="1147"/>
      <c r="N1" s="1147"/>
      <c r="O1" s="1147"/>
      <c r="P1" s="1147"/>
    </row>
    <row r="2" spans="1:16" ht="12.75">
      <c r="A2" s="1147" t="str">
        <f>Summary!A2</f>
        <v>Department of Environment and Natural Resources</v>
      </c>
      <c r="B2" s="1147"/>
      <c r="C2" s="1147"/>
      <c r="D2" s="1147"/>
      <c r="E2" s="1147"/>
      <c r="F2" s="1147"/>
      <c r="G2" s="1147"/>
      <c r="H2" s="1147"/>
      <c r="I2" s="1147"/>
      <c r="J2" s="1147"/>
      <c r="K2" s="1147"/>
      <c r="L2" s="1147"/>
      <c r="M2" s="1147"/>
      <c r="N2" s="1147"/>
      <c r="O2" s="1147"/>
      <c r="P2" s="1147"/>
    </row>
    <row r="3" spans="1:16" ht="12.75">
      <c r="A3" s="1148" t="str">
        <f>Summary!A3</f>
        <v>MINES AND GEOSCIENCES BUREAU REGIONAL OFFICE NO. VII</v>
      </c>
      <c r="B3" s="1148"/>
      <c r="C3" s="1148"/>
      <c r="D3" s="1148"/>
      <c r="E3" s="1148"/>
      <c r="F3" s="1148"/>
      <c r="G3" s="1148"/>
      <c r="H3" s="1148"/>
      <c r="I3" s="1148"/>
      <c r="J3" s="1148"/>
      <c r="K3" s="1148"/>
      <c r="L3" s="1148"/>
      <c r="M3" s="1148"/>
      <c r="N3" s="1148"/>
      <c r="O3" s="1148"/>
      <c r="P3" s="1148"/>
    </row>
    <row r="4" spans="1:16" ht="12.75">
      <c r="A4" s="1237" t="str">
        <f>Summary!A4</f>
        <v>MINING TENEMENTS STATISTICS REPORT</v>
      </c>
      <c r="B4" s="1237"/>
      <c r="C4" s="1237"/>
      <c r="D4" s="1237"/>
      <c r="E4" s="1237"/>
      <c r="F4" s="1237"/>
      <c r="G4" s="1237"/>
      <c r="H4" s="1237"/>
      <c r="I4" s="1237"/>
      <c r="J4" s="1237"/>
      <c r="K4" s="1237"/>
      <c r="L4" s="1237"/>
      <c r="M4" s="1237"/>
      <c r="N4" s="1237"/>
      <c r="O4" s="1237"/>
      <c r="P4" s="1237"/>
    </row>
    <row r="5" spans="1:16" ht="12.75">
      <c r="A5" s="1148" t="str">
        <f>Summary!A5</f>
        <v>FOR THE MONTH OF NOVEMBER 2021</v>
      </c>
      <c r="B5" s="1148"/>
      <c r="C5" s="1148"/>
      <c r="D5" s="1148"/>
      <c r="E5" s="1148"/>
      <c r="F5" s="1148"/>
      <c r="G5" s="1148"/>
      <c r="H5" s="1148"/>
      <c r="I5" s="1148"/>
      <c r="J5" s="1148"/>
      <c r="K5" s="1148"/>
      <c r="L5" s="1148"/>
      <c r="M5" s="1148"/>
      <c r="N5" s="1148"/>
      <c r="O5" s="1148"/>
      <c r="P5" s="1148"/>
    </row>
    <row r="6" spans="1:16" ht="12.75">
      <c r="A6" s="1148" t="s">
        <v>3257</v>
      </c>
      <c r="B6" s="1148"/>
      <c r="C6" s="1148"/>
      <c r="D6" s="1148"/>
      <c r="E6" s="1148"/>
      <c r="F6" s="1148"/>
      <c r="G6" s="1148"/>
      <c r="H6" s="1148"/>
      <c r="I6" s="1148"/>
      <c r="J6" s="1148"/>
      <c r="K6" s="1148"/>
      <c r="L6" s="1148"/>
      <c r="M6" s="1148"/>
      <c r="N6" s="1148"/>
      <c r="O6" s="1148"/>
      <c r="P6" s="1148"/>
    </row>
    <row r="7" spans="1:12" ht="12.75">
      <c r="A7" s="3" t="s">
        <v>3258</v>
      </c>
      <c r="B7" s="9"/>
      <c r="C7" s="9"/>
      <c r="D7" s="9"/>
      <c r="E7" s="9"/>
      <c r="F7" s="9"/>
      <c r="G7" s="9"/>
      <c r="H7" s="9"/>
      <c r="I7" s="9"/>
      <c r="J7" s="9"/>
      <c r="K7" s="9"/>
      <c r="L7" s="9"/>
    </row>
    <row r="8" spans="1:12" ht="12.75" customHeight="1">
      <c r="A8" s="3"/>
      <c r="B8" s="9"/>
      <c r="C8" s="9"/>
      <c r="D8" s="9"/>
      <c r="E8" s="9"/>
      <c r="F8" s="9"/>
      <c r="G8" s="9"/>
      <c r="H8" s="9"/>
      <c r="I8" s="9"/>
      <c r="J8" s="9"/>
      <c r="K8" s="9"/>
      <c r="L8" s="9"/>
    </row>
    <row r="9" spans="1:18" s="428" customFormat="1" ht="16.5" customHeight="1">
      <c r="A9" s="1161" t="s">
        <v>1474</v>
      </c>
      <c r="B9" s="1164" t="s">
        <v>2913</v>
      </c>
      <c r="C9" s="1167" t="s">
        <v>1668</v>
      </c>
      <c r="D9" s="1164" t="s">
        <v>2911</v>
      </c>
      <c r="E9" s="1164" t="s">
        <v>2914</v>
      </c>
      <c r="F9" s="1170" t="s">
        <v>3056</v>
      </c>
      <c r="G9" s="1164" t="s">
        <v>2912</v>
      </c>
      <c r="H9" s="1172" t="s">
        <v>3057</v>
      </c>
      <c r="I9" s="1170" t="s">
        <v>2915</v>
      </c>
      <c r="J9" s="1170" t="s">
        <v>2916</v>
      </c>
      <c r="K9" s="1188" t="s">
        <v>2918</v>
      </c>
      <c r="L9" s="1190" t="s">
        <v>2917</v>
      </c>
      <c r="M9" s="1189" t="s">
        <v>477</v>
      </c>
      <c r="N9" s="1175" t="s">
        <v>2919</v>
      </c>
      <c r="O9" s="1175" t="s">
        <v>2920</v>
      </c>
      <c r="P9" s="1189" t="s">
        <v>199</v>
      </c>
      <c r="R9" s="626"/>
    </row>
    <row r="10" spans="1:18" s="428" customFormat="1" ht="16.5" customHeight="1">
      <c r="A10" s="1162"/>
      <c r="B10" s="1165"/>
      <c r="C10" s="1168"/>
      <c r="D10" s="1165"/>
      <c r="E10" s="1165"/>
      <c r="F10" s="1171"/>
      <c r="G10" s="1165"/>
      <c r="H10" s="1193"/>
      <c r="I10" s="1171"/>
      <c r="J10" s="1171"/>
      <c r="K10" s="1173"/>
      <c r="L10" s="1191"/>
      <c r="M10" s="1171"/>
      <c r="N10" s="1176"/>
      <c r="O10" s="1176"/>
      <c r="P10" s="1171"/>
      <c r="R10" s="626"/>
    </row>
    <row r="11" spans="1:18" s="428" customFormat="1" ht="24" customHeight="1">
      <c r="A11" s="1163"/>
      <c r="B11" s="1166"/>
      <c r="C11" s="1169"/>
      <c r="D11" s="1166"/>
      <c r="E11" s="1166"/>
      <c r="F11" s="1171"/>
      <c r="G11" s="1166"/>
      <c r="H11" s="1194"/>
      <c r="I11" s="1171"/>
      <c r="J11" s="1171"/>
      <c r="K11" s="1174"/>
      <c r="L11" s="1192"/>
      <c r="M11" s="1171"/>
      <c r="N11" s="1177"/>
      <c r="O11" s="1177"/>
      <c r="P11" s="1171"/>
      <c r="R11" s="626"/>
    </row>
    <row r="12" spans="1:17" ht="13.5">
      <c r="A12" s="242"/>
      <c r="B12" s="21"/>
      <c r="C12" s="58"/>
      <c r="D12" s="240"/>
      <c r="E12" s="21"/>
      <c r="F12" s="21"/>
      <c r="G12" s="21"/>
      <c r="H12" s="21"/>
      <c r="I12" s="84"/>
      <c r="J12" s="84"/>
      <c r="K12" s="21"/>
      <c r="L12" s="21"/>
      <c r="M12" s="21"/>
      <c r="N12" s="441"/>
      <c r="O12" s="441"/>
      <c r="P12" s="21"/>
      <c r="Q12" s="8"/>
    </row>
    <row r="13" spans="1:17" ht="15">
      <c r="A13" s="93" t="s">
        <v>1748</v>
      </c>
      <c r="B13" s="58"/>
      <c r="C13" s="58"/>
      <c r="D13" s="58"/>
      <c r="E13" s="58"/>
      <c r="F13" s="58"/>
      <c r="G13" s="58"/>
      <c r="H13" s="58"/>
      <c r="I13" s="58"/>
      <c r="J13" s="58"/>
      <c r="K13" s="58"/>
      <c r="L13" s="58"/>
      <c r="M13" s="51"/>
      <c r="N13" s="466"/>
      <c r="O13" s="466"/>
      <c r="P13" s="51"/>
      <c r="Q13" s="2"/>
    </row>
    <row r="14" spans="1:27" ht="15">
      <c r="A14" s="93" t="s">
        <v>206</v>
      </c>
      <c r="B14" s="58"/>
      <c r="C14" s="58"/>
      <c r="D14" s="58"/>
      <c r="E14" s="58"/>
      <c r="F14" s="58"/>
      <c r="G14" s="58"/>
      <c r="H14" s="58"/>
      <c r="I14" s="58"/>
      <c r="J14" s="58"/>
      <c r="K14" s="58"/>
      <c r="L14" s="58"/>
      <c r="M14" s="51"/>
      <c r="N14" s="466"/>
      <c r="O14" s="466"/>
      <c r="P14" s="51"/>
      <c r="Q14" s="2"/>
      <c r="R14" s="1198" t="s">
        <v>1333</v>
      </c>
      <c r="S14" s="1233"/>
      <c r="T14" s="1233"/>
      <c r="U14" s="1233"/>
      <c r="V14" s="1233"/>
      <c r="W14" s="1233"/>
      <c r="X14" s="1233"/>
      <c r="Y14" s="1233"/>
      <c r="Z14" s="1233"/>
      <c r="AA14" s="1234"/>
    </row>
    <row r="15" spans="1:27" ht="15">
      <c r="A15" s="93" t="s">
        <v>1379</v>
      </c>
      <c r="B15" s="58"/>
      <c r="C15" s="58"/>
      <c r="D15" s="58"/>
      <c r="E15" s="58"/>
      <c r="F15" s="58"/>
      <c r="G15" s="58"/>
      <c r="H15" s="58"/>
      <c r="I15" s="58"/>
      <c r="J15" s="58"/>
      <c r="K15" s="58"/>
      <c r="L15" s="58"/>
      <c r="M15" s="51"/>
      <c r="N15" s="466"/>
      <c r="O15" s="466"/>
      <c r="P15" s="51"/>
      <c r="Q15" s="2"/>
      <c r="R15" s="1">
        <v>1</v>
      </c>
      <c r="S15" s="1">
        <v>2</v>
      </c>
      <c r="T15" s="1">
        <v>3</v>
      </c>
      <c r="U15" s="1">
        <v>4</v>
      </c>
      <c r="V15" s="1">
        <v>5</v>
      </c>
      <c r="W15" s="1">
        <v>6</v>
      </c>
      <c r="X15" s="1">
        <v>7</v>
      </c>
      <c r="Y15" s="1">
        <v>8</v>
      </c>
      <c r="Z15" s="1">
        <v>9</v>
      </c>
      <c r="AA15" s="1">
        <v>10</v>
      </c>
    </row>
    <row r="16" spans="1:17" ht="13.5" thickBot="1">
      <c r="A16" s="39">
        <v>0</v>
      </c>
      <c r="B16" s="23" t="s">
        <v>2755</v>
      </c>
      <c r="C16" s="10"/>
      <c r="D16" s="10"/>
      <c r="E16" s="63"/>
      <c r="F16" s="51"/>
      <c r="G16" s="52"/>
      <c r="H16" s="52"/>
      <c r="I16" s="10"/>
      <c r="J16" s="10"/>
      <c r="K16" s="51"/>
      <c r="L16" s="10"/>
      <c r="M16" s="10"/>
      <c r="N16" s="27"/>
      <c r="O16" s="27"/>
      <c r="P16" s="10"/>
      <c r="Q16" s="79"/>
    </row>
    <row r="17" spans="1:16" ht="14.25" thickBot="1" thickTop="1">
      <c r="A17" s="49"/>
      <c r="B17" s="25"/>
      <c r="C17" s="138" t="s">
        <v>331</v>
      </c>
      <c r="D17" s="138"/>
      <c r="E17" s="25"/>
      <c r="F17" s="25"/>
      <c r="G17" s="152" t="s">
        <v>2755</v>
      </c>
      <c r="H17" s="152">
        <f>SUM(H16:H16)</f>
        <v>0</v>
      </c>
      <c r="I17" s="25"/>
      <c r="J17" s="25"/>
      <c r="K17" s="25"/>
      <c r="L17" s="25"/>
      <c r="M17" s="28"/>
      <c r="N17" s="685"/>
      <c r="O17" s="685"/>
      <c r="P17" s="184"/>
    </row>
    <row r="18" spans="1:17" ht="13.5" thickTop="1">
      <c r="A18" s="135"/>
      <c r="B18" s="144"/>
      <c r="C18" s="79"/>
      <c r="D18" s="79"/>
      <c r="E18" s="143"/>
      <c r="F18" s="2"/>
      <c r="G18" s="151"/>
      <c r="H18" s="151"/>
      <c r="I18" s="79"/>
      <c r="J18" s="79"/>
      <c r="K18" s="2"/>
      <c r="L18" s="79"/>
      <c r="M18" s="79"/>
      <c r="N18" s="67"/>
      <c r="O18" s="67"/>
      <c r="P18" s="79"/>
      <c r="Q18" s="79"/>
    </row>
    <row r="19" spans="1:17" ht="12.75">
      <c r="A19" s="135"/>
      <c r="B19" s="144"/>
      <c r="C19" s="79"/>
      <c r="D19" s="79"/>
      <c r="E19" s="143"/>
      <c r="F19" s="2"/>
      <c r="G19" s="151"/>
      <c r="H19" s="151"/>
      <c r="I19" s="79"/>
      <c r="J19" s="79"/>
      <c r="K19" s="2"/>
      <c r="L19" s="79"/>
      <c r="M19" s="79"/>
      <c r="N19" s="67"/>
      <c r="O19" s="67"/>
      <c r="P19" s="79"/>
      <c r="Q19" s="79"/>
    </row>
    <row r="20" spans="2:13" ht="15">
      <c r="B20" s="4" t="s">
        <v>207</v>
      </c>
      <c r="C20" s="60"/>
      <c r="D20" s="60"/>
      <c r="E20" s="8"/>
      <c r="F20" s="67"/>
      <c r="G20" s="87"/>
      <c r="H20" s="87"/>
      <c r="I20" s="88"/>
      <c r="J20" s="89"/>
      <c r="K20" s="88"/>
      <c r="L20" s="90"/>
      <c r="M20" s="79"/>
    </row>
    <row r="21" spans="2:13" ht="15">
      <c r="B21" s="4" t="s">
        <v>955</v>
      </c>
      <c r="C21" s="60"/>
      <c r="D21" s="60"/>
      <c r="E21" s="8"/>
      <c r="F21" s="67"/>
      <c r="G21" s="87"/>
      <c r="H21" s="87"/>
      <c r="I21" s="88"/>
      <c r="J21" s="89"/>
      <c r="K21" s="88"/>
      <c r="L21" s="90"/>
      <c r="M21" s="79"/>
    </row>
    <row r="22" spans="1:18" s="428" customFormat="1" ht="16.5" customHeight="1">
      <c r="A22" s="1161" t="s">
        <v>1474</v>
      </c>
      <c r="B22" s="1164" t="s">
        <v>2913</v>
      </c>
      <c r="C22" s="1167" t="s">
        <v>1668</v>
      </c>
      <c r="D22" s="1164" t="s">
        <v>2911</v>
      </c>
      <c r="E22" s="1164" t="s">
        <v>2914</v>
      </c>
      <c r="F22" s="1170" t="s">
        <v>3056</v>
      </c>
      <c r="G22" s="1164" t="s">
        <v>2912</v>
      </c>
      <c r="H22" s="1172" t="s">
        <v>3057</v>
      </c>
      <c r="I22" s="1170" t="s">
        <v>2915</v>
      </c>
      <c r="J22" s="1170" t="s">
        <v>3259</v>
      </c>
      <c r="K22" s="1188" t="s">
        <v>2918</v>
      </c>
      <c r="L22" s="1190" t="s">
        <v>2917</v>
      </c>
      <c r="M22" s="1189" t="s">
        <v>477</v>
      </c>
      <c r="N22" s="1175" t="s">
        <v>2919</v>
      </c>
      <c r="O22" s="1175" t="s">
        <v>2920</v>
      </c>
      <c r="P22" s="1189" t="s">
        <v>199</v>
      </c>
      <c r="R22" s="626"/>
    </row>
    <row r="23" spans="1:18" s="428" customFormat="1" ht="16.5" customHeight="1">
      <c r="A23" s="1162"/>
      <c r="B23" s="1165"/>
      <c r="C23" s="1168"/>
      <c r="D23" s="1165"/>
      <c r="E23" s="1165"/>
      <c r="F23" s="1171"/>
      <c r="G23" s="1165"/>
      <c r="H23" s="1193"/>
      <c r="I23" s="1171"/>
      <c r="J23" s="1171"/>
      <c r="K23" s="1173"/>
      <c r="L23" s="1191"/>
      <c r="M23" s="1171"/>
      <c r="N23" s="1176"/>
      <c r="O23" s="1176"/>
      <c r="P23" s="1171"/>
      <c r="R23" s="626"/>
    </row>
    <row r="24" spans="1:18" s="428" customFormat="1" ht="24" customHeight="1">
      <c r="A24" s="1163"/>
      <c r="B24" s="1166"/>
      <c r="C24" s="1169"/>
      <c r="D24" s="1166"/>
      <c r="E24" s="1166"/>
      <c r="F24" s="1171"/>
      <c r="G24" s="1166"/>
      <c r="H24" s="1194"/>
      <c r="I24" s="1171"/>
      <c r="J24" s="1171"/>
      <c r="K24" s="1174"/>
      <c r="L24" s="1192"/>
      <c r="M24" s="1171"/>
      <c r="N24" s="1177"/>
      <c r="O24" s="1177"/>
      <c r="P24" s="1171"/>
      <c r="R24" s="626"/>
    </row>
    <row r="25" spans="1:18" s="428" customFormat="1" ht="24" customHeight="1" thickBot="1">
      <c r="A25" s="635" t="s">
        <v>2755</v>
      </c>
      <c r="B25" s="393" t="s">
        <v>2755</v>
      </c>
      <c r="C25" s="51"/>
      <c r="D25" s="51"/>
      <c r="E25" s="51"/>
      <c r="F25" s="51"/>
      <c r="G25" s="51"/>
      <c r="H25" s="51"/>
      <c r="I25" s="51"/>
      <c r="J25" s="51"/>
      <c r="K25" s="51"/>
      <c r="L25" s="51"/>
      <c r="M25" s="51"/>
      <c r="N25" s="466"/>
      <c r="O25" s="466"/>
      <c r="P25" s="51"/>
      <c r="R25" s="626"/>
    </row>
    <row r="26" spans="1:16" ht="14.25" thickBot="1" thickTop="1">
      <c r="A26" s="49"/>
      <c r="B26" s="25"/>
      <c r="C26" s="138" t="s">
        <v>331</v>
      </c>
      <c r="D26" s="138"/>
      <c r="E26" s="25"/>
      <c r="F26" s="25"/>
      <c r="G26" s="152" t="s">
        <v>2755</v>
      </c>
      <c r="H26" s="152">
        <f>SUM(H25:H25)</f>
        <v>0</v>
      </c>
      <c r="I26" s="25"/>
      <c r="J26" s="25"/>
      <c r="K26" s="25"/>
      <c r="L26" s="25"/>
      <c r="M26" s="28"/>
      <c r="N26" s="685"/>
      <c r="O26" s="685"/>
      <c r="P26" s="184"/>
    </row>
    <row r="27" spans="1:16" ht="13.5" thickTop="1">
      <c r="A27" s="636"/>
      <c r="B27" s="401"/>
      <c r="C27" s="2"/>
      <c r="D27" s="2"/>
      <c r="E27" s="2"/>
      <c r="F27" s="2"/>
      <c r="G27" s="2"/>
      <c r="H27" s="2"/>
      <c r="I27" s="2"/>
      <c r="J27" s="2"/>
      <c r="K27" s="2"/>
      <c r="L27" s="2"/>
      <c r="M27" s="2"/>
      <c r="N27" s="517"/>
      <c r="O27" s="517"/>
      <c r="P27" s="2"/>
    </row>
    <row r="28" spans="1:13" ht="15">
      <c r="A28" s="2"/>
      <c r="B28" s="4" t="s">
        <v>864</v>
      </c>
      <c r="C28" s="2"/>
      <c r="D28" s="2"/>
      <c r="E28" s="2"/>
      <c r="F28" s="2"/>
      <c r="G28" s="2"/>
      <c r="H28" s="2"/>
      <c r="I28" s="2"/>
      <c r="J28" s="2"/>
      <c r="K28" s="2"/>
      <c r="L28" s="2"/>
      <c r="M28" s="2"/>
    </row>
    <row r="29" spans="1:16" ht="12.75">
      <c r="A29" s="1161" t="s">
        <v>1474</v>
      </c>
      <c r="B29" s="1164" t="s">
        <v>2913</v>
      </c>
      <c r="C29" s="1167" t="s">
        <v>1668</v>
      </c>
      <c r="D29" s="1164" t="s">
        <v>2911</v>
      </c>
      <c r="E29" s="1164" t="s">
        <v>2914</v>
      </c>
      <c r="F29" s="1170" t="s">
        <v>3056</v>
      </c>
      <c r="G29" s="1164" t="s">
        <v>2912</v>
      </c>
      <c r="H29" s="1172" t="s">
        <v>3057</v>
      </c>
      <c r="I29" s="1170" t="s">
        <v>2915</v>
      </c>
      <c r="J29" s="1170" t="s">
        <v>2916</v>
      </c>
      <c r="K29" s="1188" t="s">
        <v>2918</v>
      </c>
      <c r="L29" s="1190" t="s">
        <v>2917</v>
      </c>
      <c r="M29" s="1189" t="s">
        <v>477</v>
      </c>
      <c r="N29" s="1175" t="s">
        <v>2919</v>
      </c>
      <c r="O29" s="1175" t="s">
        <v>2920</v>
      </c>
      <c r="P29" s="1189" t="s">
        <v>199</v>
      </c>
    </row>
    <row r="30" spans="1:18" s="428" customFormat="1" ht="16.5" customHeight="1">
      <c r="A30" s="1162"/>
      <c r="B30" s="1165"/>
      <c r="C30" s="1168"/>
      <c r="D30" s="1165"/>
      <c r="E30" s="1165"/>
      <c r="F30" s="1171"/>
      <c r="G30" s="1165"/>
      <c r="H30" s="1193"/>
      <c r="I30" s="1171"/>
      <c r="J30" s="1171"/>
      <c r="K30" s="1173"/>
      <c r="L30" s="1191"/>
      <c r="M30" s="1171"/>
      <c r="N30" s="1176"/>
      <c r="O30" s="1176"/>
      <c r="P30" s="1171"/>
      <c r="R30" s="626"/>
    </row>
    <row r="31" spans="1:18" s="428" customFormat="1" ht="23.25" customHeight="1">
      <c r="A31" s="1163"/>
      <c r="B31" s="1166"/>
      <c r="C31" s="1169"/>
      <c r="D31" s="1166"/>
      <c r="E31" s="1166"/>
      <c r="F31" s="1171"/>
      <c r="G31" s="1166"/>
      <c r="H31" s="1194"/>
      <c r="I31" s="1171"/>
      <c r="J31" s="1171"/>
      <c r="K31" s="1174"/>
      <c r="L31" s="1192"/>
      <c r="M31" s="1171"/>
      <c r="N31" s="1177"/>
      <c r="O31" s="1177"/>
      <c r="P31" s="1171"/>
      <c r="R31" s="626"/>
    </row>
    <row r="32" spans="1:18" s="428" customFormat="1" ht="24" customHeight="1" thickBot="1">
      <c r="A32" s="635">
        <v>0</v>
      </c>
      <c r="B32" s="51"/>
      <c r="C32" s="51"/>
      <c r="D32" s="51"/>
      <c r="E32" s="51"/>
      <c r="F32" s="51"/>
      <c r="G32" s="51"/>
      <c r="H32" s="51"/>
      <c r="I32" s="51"/>
      <c r="J32" s="51"/>
      <c r="K32" s="51"/>
      <c r="L32" s="51"/>
      <c r="M32" s="51"/>
      <c r="N32" s="466"/>
      <c r="O32" s="466"/>
      <c r="P32" s="51"/>
      <c r="R32" s="626"/>
    </row>
    <row r="33" spans="1:16" ht="14.25" thickBot="1" thickTop="1">
      <c r="A33" s="49"/>
      <c r="B33" s="25"/>
      <c r="C33" s="138" t="s">
        <v>331</v>
      </c>
      <c r="D33" s="138"/>
      <c r="E33" s="25"/>
      <c r="F33" s="25"/>
      <c r="G33" s="152" t="s">
        <v>2755</v>
      </c>
      <c r="H33" s="152">
        <f>SUM(H32:H32)</f>
        <v>0</v>
      </c>
      <c r="I33" s="25"/>
      <c r="J33" s="25"/>
      <c r="K33" s="25"/>
      <c r="L33" s="25"/>
      <c r="M33" s="28"/>
      <c r="N33" s="685"/>
      <c r="O33" s="685"/>
      <c r="P33" s="184"/>
    </row>
    <row r="34" ht="13.5" thickTop="1"/>
    <row r="35" spans="2:4" ht="15">
      <c r="B35" s="4" t="s">
        <v>695</v>
      </c>
      <c r="C35" s="60"/>
      <c r="D35" s="60"/>
    </row>
    <row r="36" spans="1:16" ht="12.75">
      <c r="A36" s="1161" t="s">
        <v>1474</v>
      </c>
      <c r="B36" s="1164" t="s">
        <v>2913</v>
      </c>
      <c r="C36" s="1167" t="s">
        <v>1668</v>
      </c>
      <c r="D36" s="1164" t="s">
        <v>2911</v>
      </c>
      <c r="E36" s="1164" t="s">
        <v>2914</v>
      </c>
      <c r="F36" s="1170" t="s">
        <v>3056</v>
      </c>
      <c r="G36" s="1164" t="s">
        <v>2912</v>
      </c>
      <c r="H36" s="1172" t="s">
        <v>3057</v>
      </c>
      <c r="I36" s="1170" t="s">
        <v>2915</v>
      </c>
      <c r="J36" s="1170" t="s">
        <v>3256</v>
      </c>
      <c r="K36" s="1188" t="s">
        <v>2918</v>
      </c>
      <c r="L36" s="1190" t="s">
        <v>2917</v>
      </c>
      <c r="M36" s="1189" t="s">
        <v>477</v>
      </c>
      <c r="N36" s="1175" t="s">
        <v>2919</v>
      </c>
      <c r="O36" s="1175" t="s">
        <v>2920</v>
      </c>
      <c r="P36" s="1189" t="s">
        <v>199</v>
      </c>
    </row>
    <row r="37" spans="1:16" ht="12.75">
      <c r="A37" s="1162"/>
      <c r="B37" s="1165"/>
      <c r="C37" s="1168"/>
      <c r="D37" s="1165"/>
      <c r="E37" s="1165"/>
      <c r="F37" s="1171"/>
      <c r="G37" s="1165"/>
      <c r="H37" s="1193"/>
      <c r="I37" s="1171"/>
      <c r="J37" s="1171"/>
      <c r="K37" s="1173"/>
      <c r="L37" s="1191"/>
      <c r="M37" s="1171"/>
      <c r="N37" s="1176"/>
      <c r="O37" s="1176"/>
      <c r="P37" s="1171"/>
    </row>
    <row r="38" spans="1:16" ht="36" customHeight="1">
      <c r="A38" s="1163"/>
      <c r="B38" s="1166"/>
      <c r="C38" s="1169"/>
      <c r="D38" s="1166"/>
      <c r="E38" s="1166"/>
      <c r="F38" s="1171"/>
      <c r="G38" s="1166"/>
      <c r="H38" s="1194"/>
      <c r="I38" s="1171"/>
      <c r="J38" s="1171"/>
      <c r="K38" s="1174"/>
      <c r="L38" s="1192"/>
      <c r="M38" s="1171"/>
      <c r="N38" s="1177"/>
      <c r="O38" s="1177"/>
      <c r="P38" s="1171"/>
    </row>
    <row r="39" spans="1:16" ht="13.5" thickBot="1">
      <c r="A39" s="71">
        <v>0</v>
      </c>
      <c r="B39" s="131"/>
      <c r="C39" s="235"/>
      <c r="D39" s="235"/>
      <c r="E39" s="74"/>
      <c r="F39" s="74"/>
      <c r="G39" s="236"/>
      <c r="H39" s="236"/>
      <c r="I39" s="29"/>
      <c r="J39" s="29"/>
      <c r="K39" s="29"/>
      <c r="L39" s="237"/>
      <c r="M39" s="29"/>
      <c r="N39" s="684"/>
      <c r="O39" s="684"/>
      <c r="P39" s="145"/>
    </row>
    <row r="40" spans="1:18" s="428" customFormat="1" ht="16.5" customHeight="1" thickBot="1" thickTop="1">
      <c r="A40" s="49"/>
      <c r="B40" s="25"/>
      <c r="C40" s="138" t="s">
        <v>331</v>
      </c>
      <c r="D40" s="138"/>
      <c r="E40" s="25"/>
      <c r="F40" s="25"/>
      <c r="G40" s="152" t="s">
        <v>2755</v>
      </c>
      <c r="H40" s="152">
        <f>SUM(H39:H39)</f>
        <v>0</v>
      </c>
      <c r="I40" s="25"/>
      <c r="J40" s="25"/>
      <c r="K40" s="25"/>
      <c r="L40" s="25"/>
      <c r="M40" s="28"/>
      <c r="N40" s="685"/>
      <c r="O40" s="685"/>
      <c r="P40" s="184"/>
      <c r="R40" s="626"/>
    </row>
    <row r="41" spans="1:18" s="428" customFormat="1" ht="16.5" customHeight="1" thickTop="1">
      <c r="A41" s="2"/>
      <c r="B41" s="2"/>
      <c r="C41" s="300"/>
      <c r="D41" s="300"/>
      <c r="E41" s="2"/>
      <c r="F41" s="2"/>
      <c r="G41" s="238"/>
      <c r="H41" s="238"/>
      <c r="I41" s="2"/>
      <c r="J41" s="2"/>
      <c r="K41" s="2"/>
      <c r="L41" s="2"/>
      <c r="M41" s="2"/>
      <c r="N41" s="517"/>
      <c r="O41" s="517"/>
      <c r="P41" s="2"/>
      <c r="R41" s="626"/>
    </row>
    <row r="42" spans="1:16" ht="12.75">
      <c r="A42" s="2"/>
      <c r="B42" s="2"/>
      <c r="C42" s="300"/>
      <c r="D42" s="300"/>
      <c r="E42" s="2"/>
      <c r="F42" s="2"/>
      <c r="G42" s="238"/>
      <c r="H42" s="238"/>
      <c r="I42" s="2"/>
      <c r="J42" s="2"/>
      <c r="K42" s="2"/>
      <c r="L42" s="2"/>
      <c r="M42" s="2"/>
      <c r="N42" s="517"/>
      <c r="O42" s="517"/>
      <c r="P42" s="2"/>
    </row>
    <row r="43" spans="2:13" ht="15">
      <c r="B43" s="4" t="s">
        <v>2472</v>
      </c>
      <c r="C43" s="60"/>
      <c r="D43" s="60"/>
      <c r="E43" s="8"/>
      <c r="F43" s="67"/>
      <c r="G43" s="87"/>
      <c r="H43" s="87"/>
      <c r="I43" s="88"/>
      <c r="J43" s="89"/>
      <c r="K43" s="88"/>
      <c r="L43" s="90"/>
      <c r="M43" s="79"/>
    </row>
    <row r="44" spans="1:16" ht="12.75">
      <c r="A44" s="1161" t="s">
        <v>1474</v>
      </c>
      <c r="B44" s="1164" t="s">
        <v>2913</v>
      </c>
      <c r="C44" s="1167" t="s">
        <v>1668</v>
      </c>
      <c r="D44" s="1164" t="s">
        <v>2911</v>
      </c>
      <c r="E44" s="1164" t="s">
        <v>2914</v>
      </c>
      <c r="F44" s="1170" t="s">
        <v>3056</v>
      </c>
      <c r="G44" s="1164" t="s">
        <v>2912</v>
      </c>
      <c r="H44" s="1172" t="s">
        <v>3057</v>
      </c>
      <c r="I44" s="1170" t="s">
        <v>2915</v>
      </c>
      <c r="J44" s="1170" t="s">
        <v>3256</v>
      </c>
      <c r="K44" s="1188" t="s">
        <v>2918</v>
      </c>
      <c r="L44" s="1190" t="s">
        <v>2917</v>
      </c>
      <c r="M44" s="1189" t="s">
        <v>477</v>
      </c>
      <c r="N44" s="1175" t="s">
        <v>2919</v>
      </c>
      <c r="O44" s="1175" t="s">
        <v>2920</v>
      </c>
      <c r="P44" s="1189" t="s">
        <v>199</v>
      </c>
    </row>
    <row r="45" spans="1:16" ht="12.75">
      <c r="A45" s="1162"/>
      <c r="B45" s="1165"/>
      <c r="C45" s="1168"/>
      <c r="D45" s="1165"/>
      <c r="E45" s="1165"/>
      <c r="F45" s="1171"/>
      <c r="G45" s="1165"/>
      <c r="H45" s="1193"/>
      <c r="I45" s="1171"/>
      <c r="J45" s="1171"/>
      <c r="K45" s="1173"/>
      <c r="L45" s="1191"/>
      <c r="M45" s="1171"/>
      <c r="N45" s="1176"/>
      <c r="O45" s="1176"/>
      <c r="P45" s="1171"/>
    </row>
    <row r="46" spans="1:16" ht="28.5" customHeight="1">
      <c r="A46" s="1163"/>
      <c r="B46" s="1166"/>
      <c r="C46" s="1169"/>
      <c r="D46" s="1166"/>
      <c r="E46" s="1166"/>
      <c r="F46" s="1171"/>
      <c r="G46" s="1166"/>
      <c r="H46" s="1194"/>
      <c r="I46" s="1171"/>
      <c r="J46" s="1171"/>
      <c r="K46" s="1174"/>
      <c r="L46" s="1192"/>
      <c r="M46" s="1171"/>
      <c r="N46" s="1177"/>
      <c r="O46" s="1177"/>
      <c r="P46" s="1171"/>
    </row>
    <row r="47" spans="1:16" ht="12.75" customHeight="1">
      <c r="A47" s="732">
        <v>0</v>
      </c>
      <c r="B47" s="1172"/>
      <c r="C47" s="1172"/>
      <c r="D47" s="1229"/>
      <c r="E47" s="1231"/>
      <c r="F47" s="1229"/>
      <c r="G47" s="173"/>
      <c r="H47" s="173"/>
      <c r="I47" s="284"/>
      <c r="J47" s="141"/>
      <c r="K47" s="680"/>
      <c r="L47" s="141"/>
      <c r="M47" s="1235"/>
      <c r="N47" s="426"/>
      <c r="O47" s="426"/>
      <c r="P47" s="1235"/>
    </row>
    <row r="48" spans="1:16" ht="13.5" thickBot="1">
      <c r="A48" s="753"/>
      <c r="B48" s="1244"/>
      <c r="C48" s="1244"/>
      <c r="D48" s="1230"/>
      <c r="E48" s="1232"/>
      <c r="F48" s="1230"/>
      <c r="G48" s="634"/>
      <c r="H48" s="634"/>
      <c r="I48" s="313"/>
      <c r="J48" s="313"/>
      <c r="K48" s="683"/>
      <c r="L48" s="313"/>
      <c r="M48" s="1236"/>
      <c r="N48" s="686"/>
      <c r="O48" s="686"/>
      <c r="P48" s="1236"/>
    </row>
    <row r="49" spans="1:16" ht="14.25" thickBot="1" thickTop="1">
      <c r="A49" s="49"/>
      <c r="B49" s="25"/>
      <c r="C49" s="138" t="s">
        <v>331</v>
      </c>
      <c r="D49" s="138"/>
      <c r="E49" s="25"/>
      <c r="F49" s="25"/>
      <c r="G49" s="152" t="s">
        <v>2755</v>
      </c>
      <c r="H49" s="152">
        <f>SUM(H48:H48)</f>
        <v>0</v>
      </c>
      <c r="I49" s="25"/>
      <c r="J49" s="25"/>
      <c r="K49" s="25"/>
      <c r="L49" s="25"/>
      <c r="M49" s="28"/>
      <c r="N49" s="685"/>
      <c r="O49" s="685"/>
      <c r="P49" s="184"/>
    </row>
    <row r="50" spans="2:16" ht="15.75" thickTop="1">
      <c r="B50" s="4" t="s">
        <v>1661</v>
      </c>
      <c r="C50" s="60"/>
      <c r="D50" s="60"/>
      <c r="E50" s="8"/>
      <c r="F50" s="67"/>
      <c r="G50" s="87"/>
      <c r="H50" s="87"/>
      <c r="I50" s="88"/>
      <c r="J50" s="89"/>
      <c r="K50" s="88"/>
      <c r="L50" s="90"/>
      <c r="M50" s="79"/>
      <c r="N50" s="686"/>
      <c r="O50" s="686"/>
      <c r="P50" s="419"/>
    </row>
    <row r="51" spans="1:18" s="428" customFormat="1" ht="16.5" customHeight="1">
      <c r="A51" s="1161" t="s">
        <v>1474</v>
      </c>
      <c r="B51" s="1164" t="s">
        <v>2913</v>
      </c>
      <c r="C51" s="1167" t="s">
        <v>1668</v>
      </c>
      <c r="D51" s="1164" t="s">
        <v>2911</v>
      </c>
      <c r="E51" s="1164" t="s">
        <v>2914</v>
      </c>
      <c r="F51" s="1170" t="s">
        <v>3056</v>
      </c>
      <c r="G51" s="1164" t="s">
        <v>2912</v>
      </c>
      <c r="H51" s="1172" t="s">
        <v>3057</v>
      </c>
      <c r="I51" s="1170" t="s">
        <v>2915</v>
      </c>
      <c r="J51" s="1170" t="s">
        <v>2916</v>
      </c>
      <c r="K51" s="1188" t="s">
        <v>2918</v>
      </c>
      <c r="L51" s="1190" t="s">
        <v>2917</v>
      </c>
      <c r="M51" s="1189" t="s">
        <v>477</v>
      </c>
      <c r="N51" s="1175" t="s">
        <v>2919</v>
      </c>
      <c r="O51" s="1175" t="s">
        <v>2920</v>
      </c>
      <c r="P51" s="1189" t="s">
        <v>199</v>
      </c>
      <c r="R51" s="626"/>
    </row>
    <row r="52" spans="1:18" s="428" customFormat="1" ht="16.5" customHeight="1">
      <c r="A52" s="1162"/>
      <c r="B52" s="1165"/>
      <c r="C52" s="1168"/>
      <c r="D52" s="1165"/>
      <c r="E52" s="1165"/>
      <c r="F52" s="1171"/>
      <c r="G52" s="1165"/>
      <c r="H52" s="1193"/>
      <c r="I52" s="1171"/>
      <c r="J52" s="1171"/>
      <c r="K52" s="1173"/>
      <c r="L52" s="1191"/>
      <c r="M52" s="1171"/>
      <c r="N52" s="1176"/>
      <c r="O52" s="1176"/>
      <c r="P52" s="1171"/>
      <c r="R52" s="626"/>
    </row>
    <row r="53" spans="1:18" s="428" customFormat="1" ht="24" customHeight="1">
      <c r="A53" s="1163"/>
      <c r="B53" s="1166"/>
      <c r="C53" s="1169"/>
      <c r="D53" s="1166"/>
      <c r="E53" s="1166"/>
      <c r="F53" s="1171"/>
      <c r="G53" s="1166"/>
      <c r="H53" s="1194"/>
      <c r="I53" s="1171"/>
      <c r="J53" s="1171"/>
      <c r="K53" s="1174"/>
      <c r="L53" s="1192"/>
      <c r="M53" s="1171"/>
      <c r="N53" s="1177"/>
      <c r="O53" s="1177"/>
      <c r="P53" s="1171"/>
      <c r="R53" s="626"/>
    </row>
    <row r="54" spans="1:16" ht="12.75">
      <c r="A54" s="635">
        <v>0</v>
      </c>
      <c r="B54" s="393" t="s">
        <v>2755</v>
      </c>
      <c r="C54" s="51"/>
      <c r="D54" s="51"/>
      <c r="E54" s="51"/>
      <c r="F54" s="51"/>
      <c r="G54" s="51"/>
      <c r="H54" s="51"/>
      <c r="I54" s="51"/>
      <c r="J54" s="51"/>
      <c r="K54" s="51"/>
      <c r="L54" s="51"/>
      <c r="M54" s="51"/>
      <c r="N54" s="466"/>
      <c r="O54" s="466"/>
      <c r="P54" s="51"/>
    </row>
    <row r="56" spans="2:13" ht="15">
      <c r="B56" s="4" t="s">
        <v>2205</v>
      </c>
      <c r="C56" s="60"/>
      <c r="D56" s="60"/>
      <c r="E56" s="8"/>
      <c r="F56" s="67"/>
      <c r="G56" s="87"/>
      <c r="H56" s="87"/>
      <c r="I56" s="88"/>
      <c r="J56" s="89"/>
      <c r="K56" s="88"/>
      <c r="L56" s="90"/>
      <c r="M56" s="79"/>
    </row>
    <row r="57" spans="1:16" ht="12.75">
      <c r="A57" s="1161" t="s">
        <v>1474</v>
      </c>
      <c r="B57" s="1164" t="s">
        <v>2913</v>
      </c>
      <c r="C57" s="1167" t="s">
        <v>1668</v>
      </c>
      <c r="D57" s="1164" t="s">
        <v>2911</v>
      </c>
      <c r="E57" s="1164" t="s">
        <v>2914</v>
      </c>
      <c r="F57" s="1170" t="s">
        <v>3056</v>
      </c>
      <c r="G57" s="1164" t="s">
        <v>2912</v>
      </c>
      <c r="H57" s="1172" t="s">
        <v>3057</v>
      </c>
      <c r="I57" s="1170" t="s">
        <v>2915</v>
      </c>
      <c r="J57" s="1170" t="s">
        <v>2916</v>
      </c>
      <c r="K57" s="1188" t="s">
        <v>2918</v>
      </c>
      <c r="L57" s="1190" t="s">
        <v>2917</v>
      </c>
      <c r="M57" s="1189" t="s">
        <v>477</v>
      </c>
      <c r="N57" s="1175" t="s">
        <v>2919</v>
      </c>
      <c r="O57" s="1175" t="s">
        <v>2920</v>
      </c>
      <c r="P57" s="1189" t="s">
        <v>199</v>
      </c>
    </row>
    <row r="58" spans="1:18" s="428" customFormat="1" ht="16.5" customHeight="1">
      <c r="A58" s="1162"/>
      <c r="B58" s="1165"/>
      <c r="C58" s="1168"/>
      <c r="D58" s="1165"/>
      <c r="E58" s="1165"/>
      <c r="F58" s="1171"/>
      <c r="G58" s="1165"/>
      <c r="H58" s="1193"/>
      <c r="I58" s="1171"/>
      <c r="J58" s="1171"/>
      <c r="K58" s="1173"/>
      <c r="L58" s="1191"/>
      <c r="M58" s="1171"/>
      <c r="N58" s="1176"/>
      <c r="O58" s="1176"/>
      <c r="P58" s="1171"/>
      <c r="R58" s="626"/>
    </row>
    <row r="59" spans="1:18" s="428" customFormat="1" ht="42.75" customHeight="1">
      <c r="A59" s="1163"/>
      <c r="B59" s="1166"/>
      <c r="C59" s="1169"/>
      <c r="D59" s="1166"/>
      <c r="E59" s="1166"/>
      <c r="F59" s="1171"/>
      <c r="G59" s="1166"/>
      <c r="H59" s="1194"/>
      <c r="I59" s="1171"/>
      <c r="J59" s="1171"/>
      <c r="K59" s="1174"/>
      <c r="L59" s="1192"/>
      <c r="M59" s="1171"/>
      <c r="N59" s="1177"/>
      <c r="O59" s="1177"/>
      <c r="P59" s="1171"/>
      <c r="R59" s="626"/>
    </row>
    <row r="60" spans="1:18" s="428" customFormat="1" ht="24" customHeight="1">
      <c r="A60" s="1248">
        <v>1</v>
      </c>
      <c r="B60" s="1170">
        <v>1</v>
      </c>
      <c r="C60" s="1170" t="s">
        <v>1500</v>
      </c>
      <c r="D60" s="1229" t="s">
        <v>2755</v>
      </c>
      <c r="E60" s="1253" t="s">
        <v>3400</v>
      </c>
      <c r="F60" s="1229" t="s">
        <v>3252</v>
      </c>
      <c r="G60" s="1238" t="s">
        <v>2755</v>
      </c>
      <c r="H60" s="1238">
        <v>61549.2118</v>
      </c>
      <c r="I60" s="1231">
        <v>34746</v>
      </c>
      <c r="J60" s="1235" t="s">
        <v>3255</v>
      </c>
      <c r="K60" s="680" t="s">
        <v>2372</v>
      </c>
      <c r="L60" s="1235" t="s">
        <v>1036</v>
      </c>
      <c r="M60" s="1242" t="s">
        <v>850</v>
      </c>
      <c r="N60" s="1240" t="s">
        <v>3081</v>
      </c>
      <c r="O60" s="1240" t="s">
        <v>3081</v>
      </c>
      <c r="P60" s="1242" t="s">
        <v>3525</v>
      </c>
      <c r="R60" s="626"/>
    </row>
    <row r="61" spans="1:16" ht="12.75">
      <c r="A61" s="1248"/>
      <c r="B61" s="1170"/>
      <c r="C61" s="1170"/>
      <c r="D61" s="1250"/>
      <c r="E61" s="1253"/>
      <c r="F61" s="1250"/>
      <c r="G61" s="1239"/>
      <c r="H61" s="1239"/>
      <c r="I61" s="1246"/>
      <c r="J61" s="1245"/>
      <c r="K61" s="681" t="s">
        <v>1407</v>
      </c>
      <c r="L61" s="1245"/>
      <c r="M61" s="1242"/>
      <c r="N61" s="1241"/>
      <c r="O61" s="1241"/>
      <c r="P61" s="1242"/>
    </row>
    <row r="62" spans="1:16" ht="12.75">
      <c r="A62" s="1249"/>
      <c r="B62" s="1243"/>
      <c r="C62" s="1243"/>
      <c r="D62" s="1251"/>
      <c r="E62" s="1254"/>
      <c r="F62" s="1251"/>
      <c r="G62" s="1239"/>
      <c r="H62" s="1239"/>
      <c r="I62" s="1247"/>
      <c r="J62" s="1245"/>
      <c r="K62" s="681" t="s">
        <v>1586</v>
      </c>
      <c r="L62" s="1245"/>
      <c r="M62" s="1243"/>
      <c r="N62" s="1241"/>
      <c r="O62" s="1241"/>
      <c r="P62" s="1243"/>
    </row>
    <row r="63" spans="1:16" ht="12.75">
      <c r="A63" s="1249"/>
      <c r="B63" s="1243"/>
      <c r="C63" s="1243"/>
      <c r="D63" s="1251"/>
      <c r="E63" s="1254"/>
      <c r="F63" s="1251"/>
      <c r="G63" s="1239"/>
      <c r="H63" s="1239"/>
      <c r="I63" s="1247"/>
      <c r="J63" s="1245"/>
      <c r="K63" s="681" t="s">
        <v>873</v>
      </c>
      <c r="L63" s="1245"/>
      <c r="M63" s="1243"/>
      <c r="N63" s="1241"/>
      <c r="O63" s="1241"/>
      <c r="P63" s="1243"/>
    </row>
    <row r="64" spans="1:16" ht="48">
      <c r="A64" s="1249"/>
      <c r="B64" s="1243"/>
      <c r="C64" s="1243"/>
      <c r="D64" s="1251"/>
      <c r="E64" s="1254"/>
      <c r="F64" s="1251"/>
      <c r="G64" s="1239"/>
      <c r="H64" s="1239"/>
      <c r="I64" s="1247"/>
      <c r="J64" s="1245"/>
      <c r="K64" s="682" t="s">
        <v>2154</v>
      </c>
      <c r="L64" s="1245"/>
      <c r="M64" s="1243"/>
      <c r="N64" s="1241"/>
      <c r="O64" s="1241"/>
      <c r="P64" s="1243"/>
    </row>
    <row r="65" spans="1:18" s="428" customFormat="1" ht="59.25" customHeight="1">
      <c r="A65" s="1249"/>
      <c r="B65" s="1243"/>
      <c r="C65" s="1243"/>
      <c r="D65" s="1252"/>
      <c r="E65" s="1254"/>
      <c r="F65" s="1252"/>
      <c r="G65" s="634" t="s">
        <v>2755</v>
      </c>
      <c r="H65" s="634">
        <f>63646.1068-61549.2118</f>
        <v>2096.895000000004</v>
      </c>
      <c r="I65" s="313" t="s">
        <v>2755</v>
      </c>
      <c r="J65" s="313" t="s">
        <v>2755</v>
      </c>
      <c r="K65" s="683" t="s">
        <v>2565</v>
      </c>
      <c r="L65" s="313" t="s">
        <v>627</v>
      </c>
      <c r="M65" s="1243"/>
      <c r="N65" s="686"/>
      <c r="O65" s="686"/>
      <c r="P65" s="1243"/>
      <c r="R65" s="626"/>
    </row>
    <row r="66" spans="1:18" s="428" customFormat="1" ht="16.5" customHeight="1" thickBot="1">
      <c r="A66" s="635" t="s">
        <v>2755</v>
      </c>
      <c r="B66" s="393" t="s">
        <v>2755</v>
      </c>
      <c r="C66" s="51"/>
      <c r="D66" s="51"/>
      <c r="E66" s="51"/>
      <c r="F66" s="51"/>
      <c r="G66" s="51"/>
      <c r="H66" s="51"/>
      <c r="I66" s="51"/>
      <c r="J66" s="51"/>
      <c r="K66" s="51"/>
      <c r="L66" s="51"/>
      <c r="M66" s="51"/>
      <c r="N66" s="466"/>
      <c r="O66" s="466"/>
      <c r="P66" s="51"/>
      <c r="R66" s="626"/>
    </row>
    <row r="67" spans="1:18" s="428" customFormat="1" ht="24" customHeight="1" thickBot="1" thickTop="1">
      <c r="A67" s="49"/>
      <c r="B67" s="25"/>
      <c r="C67" s="138" t="s">
        <v>331</v>
      </c>
      <c r="D67" s="138"/>
      <c r="E67" s="25"/>
      <c r="F67" s="25"/>
      <c r="G67" s="152" t="s">
        <v>2755</v>
      </c>
      <c r="H67" s="152">
        <f>SUM(H66:H66)</f>
        <v>0</v>
      </c>
      <c r="I67" s="25"/>
      <c r="J67" s="25"/>
      <c r="K67" s="25"/>
      <c r="L67" s="25"/>
      <c r="M67" s="28"/>
      <c r="N67" s="685"/>
      <c r="O67" s="685"/>
      <c r="P67" s="184"/>
      <c r="R67" s="626"/>
    </row>
    <row r="68" ht="13.5" thickTop="1"/>
    <row r="69" spans="1:13" ht="15">
      <c r="A69" s="4" t="s">
        <v>1347</v>
      </c>
      <c r="B69" s="4"/>
      <c r="C69" s="60"/>
      <c r="D69" s="60"/>
      <c r="E69" s="8"/>
      <c r="F69" s="67"/>
      <c r="G69" s="87"/>
      <c r="H69" s="87"/>
      <c r="I69" s="88"/>
      <c r="J69" s="89"/>
      <c r="K69" s="88"/>
      <c r="L69" s="90"/>
      <c r="M69" s="79"/>
    </row>
    <row r="70" spans="1:16" ht="12.75">
      <c r="A70" s="1161" t="s">
        <v>1474</v>
      </c>
      <c r="B70" s="1164" t="s">
        <v>2913</v>
      </c>
      <c r="C70" s="1167" t="s">
        <v>1668</v>
      </c>
      <c r="D70" s="1164" t="s">
        <v>2911</v>
      </c>
      <c r="E70" s="1164" t="s">
        <v>2914</v>
      </c>
      <c r="F70" s="1170" t="s">
        <v>3056</v>
      </c>
      <c r="G70" s="1164" t="s">
        <v>2912</v>
      </c>
      <c r="H70" s="1172" t="s">
        <v>3057</v>
      </c>
      <c r="I70" s="1170" t="s">
        <v>2915</v>
      </c>
      <c r="J70" s="1170" t="s">
        <v>3254</v>
      </c>
      <c r="K70" s="1188" t="s">
        <v>2918</v>
      </c>
      <c r="L70" s="1190" t="s">
        <v>2917</v>
      </c>
      <c r="M70" s="1189" t="s">
        <v>477</v>
      </c>
      <c r="N70" s="1175" t="s">
        <v>2919</v>
      </c>
      <c r="O70" s="1175" t="s">
        <v>2920</v>
      </c>
      <c r="P70" s="1189" t="s">
        <v>199</v>
      </c>
    </row>
    <row r="71" spans="1:18" s="428" customFormat="1" ht="16.5" customHeight="1">
      <c r="A71" s="1162"/>
      <c r="B71" s="1165"/>
      <c r="C71" s="1168"/>
      <c r="D71" s="1165"/>
      <c r="E71" s="1165"/>
      <c r="F71" s="1171"/>
      <c r="G71" s="1165"/>
      <c r="H71" s="1193"/>
      <c r="I71" s="1171"/>
      <c r="J71" s="1171"/>
      <c r="K71" s="1173"/>
      <c r="L71" s="1191"/>
      <c r="M71" s="1171"/>
      <c r="N71" s="1176"/>
      <c r="O71" s="1176"/>
      <c r="P71" s="1171"/>
      <c r="R71" s="626"/>
    </row>
    <row r="72" spans="1:18" s="428" customFormat="1" ht="26.25" customHeight="1">
      <c r="A72" s="1163"/>
      <c r="B72" s="1166"/>
      <c r="C72" s="1169"/>
      <c r="D72" s="1166"/>
      <c r="E72" s="1166"/>
      <c r="F72" s="1171"/>
      <c r="G72" s="1166"/>
      <c r="H72" s="1194"/>
      <c r="I72" s="1171"/>
      <c r="J72" s="1171"/>
      <c r="K72" s="1174"/>
      <c r="L72" s="1192"/>
      <c r="M72" s="1171"/>
      <c r="N72" s="1177"/>
      <c r="O72" s="1177"/>
      <c r="P72" s="1171"/>
      <c r="R72" s="626"/>
    </row>
    <row r="73" spans="1:18" s="428" customFormat="1" ht="24" customHeight="1" thickBot="1">
      <c r="A73" s="39">
        <v>1</v>
      </c>
      <c r="B73" s="69">
        <v>2</v>
      </c>
      <c r="C73" s="69" t="s">
        <v>1635</v>
      </c>
      <c r="D73" s="96"/>
      <c r="E73" s="35" t="s">
        <v>3400</v>
      </c>
      <c r="F73" s="96" t="s">
        <v>2491</v>
      </c>
      <c r="G73" s="730" t="s">
        <v>2755</v>
      </c>
      <c r="H73" s="65">
        <v>80676</v>
      </c>
      <c r="I73" s="35">
        <v>34792</v>
      </c>
      <c r="J73" s="35" t="s">
        <v>3253</v>
      </c>
      <c r="K73" s="14" t="s">
        <v>451</v>
      </c>
      <c r="L73" s="69" t="s">
        <v>79</v>
      </c>
      <c r="M73" s="35" t="s">
        <v>850</v>
      </c>
      <c r="N73" s="422" t="s">
        <v>3081</v>
      </c>
      <c r="O73" s="422" t="s">
        <v>3081</v>
      </c>
      <c r="P73" s="192" t="s">
        <v>777</v>
      </c>
      <c r="R73" s="626"/>
    </row>
    <row r="74" spans="1:16" ht="14.25" thickBot="1" thickTop="1">
      <c r="A74" s="49"/>
      <c r="B74" s="25"/>
      <c r="C74" s="138" t="s">
        <v>331</v>
      </c>
      <c r="D74" s="138"/>
      <c r="E74" s="25"/>
      <c r="F74" s="25"/>
      <c r="G74" s="25"/>
      <c r="H74" s="729">
        <f>SUM(H73)</f>
        <v>80676</v>
      </c>
      <c r="I74" s="25"/>
      <c r="J74" s="25"/>
      <c r="K74" s="25"/>
      <c r="L74" s="25"/>
      <c r="M74" s="28"/>
      <c r="N74" s="685"/>
      <c r="O74" s="685"/>
      <c r="P74" s="184"/>
    </row>
    <row r="75" ht="13.5" thickTop="1"/>
    <row r="76" spans="1:13" ht="15">
      <c r="A76" s="4" t="s">
        <v>1378</v>
      </c>
      <c r="B76" s="86"/>
      <c r="C76" s="60"/>
      <c r="D76" s="60"/>
      <c r="E76" s="92"/>
      <c r="F76" s="8"/>
      <c r="G76" s="91"/>
      <c r="H76" s="91"/>
      <c r="I76" s="79"/>
      <c r="J76" s="79"/>
      <c r="K76" s="90"/>
      <c r="L76" s="90"/>
      <c r="M76" s="79"/>
    </row>
    <row r="77" spans="1:16" ht="12.75">
      <c r="A77" s="1161" t="s">
        <v>1474</v>
      </c>
      <c r="B77" s="1164" t="s">
        <v>2913</v>
      </c>
      <c r="C77" s="1167" t="s">
        <v>1668</v>
      </c>
      <c r="D77" s="1164" t="s">
        <v>2911</v>
      </c>
      <c r="E77" s="1164" t="s">
        <v>2914</v>
      </c>
      <c r="F77" s="1170" t="s">
        <v>3056</v>
      </c>
      <c r="G77" s="1164" t="s">
        <v>2912</v>
      </c>
      <c r="H77" s="1172" t="s">
        <v>3057</v>
      </c>
      <c r="I77" s="1170" t="s">
        <v>2915</v>
      </c>
      <c r="J77" s="1170" t="s">
        <v>2916</v>
      </c>
      <c r="K77" s="1188" t="s">
        <v>2918</v>
      </c>
      <c r="L77" s="1190" t="s">
        <v>2917</v>
      </c>
      <c r="M77" s="1189" t="s">
        <v>477</v>
      </c>
      <c r="N77" s="1175" t="s">
        <v>2919</v>
      </c>
      <c r="O77" s="1175" t="s">
        <v>2920</v>
      </c>
      <c r="P77" s="1189" t="s">
        <v>199</v>
      </c>
    </row>
    <row r="78" spans="1:16" ht="12.75">
      <c r="A78" s="1162"/>
      <c r="B78" s="1165"/>
      <c r="C78" s="1168"/>
      <c r="D78" s="1165"/>
      <c r="E78" s="1165"/>
      <c r="F78" s="1171"/>
      <c r="G78" s="1165"/>
      <c r="H78" s="1193"/>
      <c r="I78" s="1171"/>
      <c r="J78" s="1171"/>
      <c r="K78" s="1173"/>
      <c r="L78" s="1191"/>
      <c r="M78" s="1171"/>
      <c r="N78" s="1176"/>
      <c r="O78" s="1176"/>
      <c r="P78" s="1171"/>
    </row>
    <row r="79" spans="1:18" s="428" customFormat="1" ht="31.5" customHeight="1">
      <c r="A79" s="1163"/>
      <c r="B79" s="1166"/>
      <c r="C79" s="1169"/>
      <c r="D79" s="1166"/>
      <c r="E79" s="1166"/>
      <c r="F79" s="1171"/>
      <c r="G79" s="1166"/>
      <c r="H79" s="1194"/>
      <c r="I79" s="1171"/>
      <c r="J79" s="1171"/>
      <c r="K79" s="1174"/>
      <c r="L79" s="1192"/>
      <c r="M79" s="1171"/>
      <c r="N79" s="1177"/>
      <c r="O79" s="1177"/>
      <c r="P79" s="1171"/>
      <c r="R79" s="626"/>
    </row>
    <row r="80" spans="1:18" s="428" customFormat="1" ht="16.5" customHeight="1">
      <c r="A80" s="39">
        <v>0</v>
      </c>
      <c r="B80" s="43" t="s">
        <v>2755</v>
      </c>
      <c r="C80" s="10"/>
      <c r="D80" s="10"/>
      <c r="E80" s="63"/>
      <c r="F80" s="51"/>
      <c r="G80" s="56"/>
      <c r="H80" s="56"/>
      <c r="I80" s="10"/>
      <c r="J80" s="10"/>
      <c r="K80" s="51"/>
      <c r="L80" s="10"/>
      <c r="M80" s="11"/>
      <c r="N80" s="466"/>
      <c r="O80" s="466"/>
      <c r="P80" s="51"/>
      <c r="R80" s="626"/>
    </row>
    <row r="81" spans="1:18" s="428" customFormat="1" ht="24" customHeight="1">
      <c r="A81" s="2"/>
      <c r="B81" s="2"/>
      <c r="C81" s="2"/>
      <c r="D81" s="2"/>
      <c r="E81" s="2"/>
      <c r="F81" s="2"/>
      <c r="G81" s="2"/>
      <c r="H81" s="2"/>
      <c r="I81" s="2"/>
      <c r="J81" s="2"/>
      <c r="K81" s="2"/>
      <c r="L81" s="2"/>
      <c r="M81" s="2"/>
      <c r="N81" s="445"/>
      <c r="O81" s="445"/>
      <c r="P81"/>
      <c r="R81" s="626"/>
    </row>
    <row r="82" spans="1:13" ht="15">
      <c r="A82" s="4" t="s">
        <v>2488</v>
      </c>
      <c r="B82" s="86"/>
      <c r="C82" s="60"/>
      <c r="D82" s="60"/>
      <c r="E82" s="92"/>
      <c r="F82" s="83"/>
      <c r="G82" s="91"/>
      <c r="H82" s="91"/>
      <c r="I82" s="79"/>
      <c r="J82" s="79"/>
      <c r="K82" s="90"/>
      <c r="L82" s="90"/>
      <c r="M82" s="79"/>
    </row>
    <row r="83" spans="1:16" ht="12.75">
      <c r="A83" s="1161" t="s">
        <v>1474</v>
      </c>
      <c r="B83" s="1164" t="s">
        <v>2913</v>
      </c>
      <c r="C83" s="1167" t="s">
        <v>1668</v>
      </c>
      <c r="D83" s="1164" t="s">
        <v>2911</v>
      </c>
      <c r="E83" s="1164" t="s">
        <v>2914</v>
      </c>
      <c r="F83" s="1170" t="s">
        <v>3056</v>
      </c>
      <c r="G83" s="1164" t="s">
        <v>2912</v>
      </c>
      <c r="H83" s="1172" t="s">
        <v>3057</v>
      </c>
      <c r="I83" s="1170" t="s">
        <v>2915</v>
      </c>
      <c r="J83" s="1170" t="s">
        <v>2916</v>
      </c>
      <c r="K83" s="1188" t="s">
        <v>2918</v>
      </c>
      <c r="L83" s="1190" t="s">
        <v>2917</v>
      </c>
      <c r="M83" s="1189" t="s">
        <v>477</v>
      </c>
      <c r="N83" s="1175" t="s">
        <v>2919</v>
      </c>
      <c r="O83" s="1175" t="s">
        <v>2920</v>
      </c>
      <c r="P83" s="1189" t="s">
        <v>199</v>
      </c>
    </row>
    <row r="84" spans="1:16" ht="12.75">
      <c r="A84" s="1162"/>
      <c r="B84" s="1165"/>
      <c r="C84" s="1168"/>
      <c r="D84" s="1165"/>
      <c r="E84" s="1165"/>
      <c r="F84" s="1171"/>
      <c r="G84" s="1165"/>
      <c r="H84" s="1193"/>
      <c r="I84" s="1171"/>
      <c r="J84" s="1171"/>
      <c r="K84" s="1173"/>
      <c r="L84" s="1191"/>
      <c r="M84" s="1171"/>
      <c r="N84" s="1176"/>
      <c r="O84" s="1176"/>
      <c r="P84" s="1171"/>
    </row>
    <row r="85" spans="1:18" s="428" customFormat="1" ht="32.25" customHeight="1">
      <c r="A85" s="1163"/>
      <c r="B85" s="1166"/>
      <c r="C85" s="1169"/>
      <c r="D85" s="1166"/>
      <c r="E85" s="1166"/>
      <c r="F85" s="1171"/>
      <c r="G85" s="1166"/>
      <c r="H85" s="1194"/>
      <c r="I85" s="1171"/>
      <c r="J85" s="1171"/>
      <c r="K85" s="1174"/>
      <c r="L85" s="1192"/>
      <c r="M85" s="1171"/>
      <c r="N85" s="1177"/>
      <c r="O85" s="1177"/>
      <c r="P85" s="1171"/>
      <c r="R85" s="626"/>
    </row>
    <row r="86" spans="1:18" s="428" customFormat="1" ht="16.5" customHeight="1" thickBot="1">
      <c r="A86" s="635">
        <v>0</v>
      </c>
      <c r="B86" s="393" t="s">
        <v>2755</v>
      </c>
      <c r="C86" s="51"/>
      <c r="D86" s="51"/>
      <c r="E86" s="51"/>
      <c r="F86" s="51"/>
      <c r="G86" s="51"/>
      <c r="H86" s="51"/>
      <c r="I86" s="51"/>
      <c r="J86" s="51"/>
      <c r="K86" s="51"/>
      <c r="L86" s="51"/>
      <c r="M86" s="51"/>
      <c r="N86" s="466"/>
      <c r="O86" s="466"/>
      <c r="P86" s="51"/>
      <c r="R86" s="626"/>
    </row>
    <row r="87" spans="1:18" s="428" customFormat="1" ht="24" customHeight="1" thickBot="1" thickTop="1">
      <c r="A87" s="49"/>
      <c r="B87" s="25"/>
      <c r="C87" s="138" t="s">
        <v>331</v>
      </c>
      <c r="D87" s="138"/>
      <c r="E87" s="25"/>
      <c r="F87" s="25"/>
      <c r="G87" s="152" t="s">
        <v>2755</v>
      </c>
      <c r="H87" s="152">
        <f>SUM(H86:H86)</f>
        <v>0</v>
      </c>
      <c r="I87" s="25"/>
      <c r="J87" s="25"/>
      <c r="K87" s="25"/>
      <c r="L87" s="25"/>
      <c r="M87" s="28"/>
      <c r="N87" s="685"/>
      <c r="O87" s="685"/>
      <c r="P87" s="184"/>
      <c r="R87" s="626"/>
    </row>
    <row r="88" spans="1:13" ht="13.5" thickTop="1">
      <c r="A88" s="2"/>
      <c r="B88" s="2"/>
      <c r="C88" s="2"/>
      <c r="D88" s="2"/>
      <c r="E88" s="2"/>
      <c r="F88" s="2"/>
      <c r="G88" s="2"/>
      <c r="H88" s="2"/>
      <c r="I88" s="2"/>
      <c r="J88" s="2"/>
      <c r="K88" s="2"/>
      <c r="L88" s="2"/>
      <c r="M88" s="2"/>
    </row>
    <row r="89" spans="1:13" ht="15">
      <c r="A89" s="4" t="s">
        <v>2708</v>
      </c>
      <c r="B89" s="86"/>
      <c r="C89" s="60"/>
      <c r="D89" s="60"/>
      <c r="E89" s="92"/>
      <c r="F89" s="8"/>
      <c r="G89" s="91"/>
      <c r="H89" s="91"/>
      <c r="I89" s="79"/>
      <c r="J89" s="79"/>
      <c r="K89" s="90"/>
      <c r="L89" s="90"/>
      <c r="M89" s="79"/>
    </row>
    <row r="90" spans="1:13" ht="15">
      <c r="A90" s="4" t="s">
        <v>1212</v>
      </c>
      <c r="B90" s="86"/>
      <c r="C90" s="60"/>
      <c r="D90" s="60"/>
      <c r="E90" s="92"/>
      <c r="F90" s="8"/>
      <c r="G90" s="91"/>
      <c r="H90" s="91"/>
      <c r="I90" s="79"/>
      <c r="J90" s="79"/>
      <c r="K90" s="90"/>
      <c r="L90" s="90"/>
      <c r="M90" s="79"/>
    </row>
    <row r="91" spans="1:16" ht="12.75">
      <c r="A91" s="1161" t="s">
        <v>1474</v>
      </c>
      <c r="B91" s="1164" t="s">
        <v>2913</v>
      </c>
      <c r="C91" s="1167" t="s">
        <v>1668</v>
      </c>
      <c r="D91" s="1164" t="s">
        <v>2911</v>
      </c>
      <c r="E91" s="1164" t="s">
        <v>2914</v>
      </c>
      <c r="F91" s="1170" t="s">
        <v>3056</v>
      </c>
      <c r="G91" s="1164" t="s">
        <v>2912</v>
      </c>
      <c r="H91" s="1172" t="s">
        <v>3057</v>
      </c>
      <c r="I91" s="1170" t="s">
        <v>2915</v>
      </c>
      <c r="J91" s="1170" t="s">
        <v>2916</v>
      </c>
      <c r="K91" s="1188" t="s">
        <v>2918</v>
      </c>
      <c r="L91" s="1190" t="s">
        <v>2917</v>
      </c>
      <c r="M91" s="1189" t="s">
        <v>477</v>
      </c>
      <c r="N91" s="1175" t="s">
        <v>2919</v>
      </c>
      <c r="O91" s="1175" t="s">
        <v>2920</v>
      </c>
      <c r="P91" s="1189" t="s">
        <v>199</v>
      </c>
    </row>
    <row r="92" spans="1:16" ht="12.75">
      <c r="A92" s="1162"/>
      <c r="B92" s="1165"/>
      <c r="C92" s="1168"/>
      <c r="D92" s="1165"/>
      <c r="E92" s="1165"/>
      <c r="F92" s="1171"/>
      <c r="G92" s="1165"/>
      <c r="H92" s="1193"/>
      <c r="I92" s="1171"/>
      <c r="J92" s="1171"/>
      <c r="K92" s="1173"/>
      <c r="L92" s="1191"/>
      <c r="M92" s="1171"/>
      <c r="N92" s="1176"/>
      <c r="O92" s="1176"/>
      <c r="P92" s="1171"/>
    </row>
    <row r="93" spans="1:16" ht="29.25" customHeight="1">
      <c r="A93" s="1163"/>
      <c r="B93" s="1166"/>
      <c r="C93" s="1169"/>
      <c r="D93" s="1166"/>
      <c r="E93" s="1166"/>
      <c r="F93" s="1171"/>
      <c r="G93" s="1166"/>
      <c r="H93" s="1194"/>
      <c r="I93" s="1171"/>
      <c r="J93" s="1171"/>
      <c r="K93" s="1174"/>
      <c r="L93" s="1192"/>
      <c r="M93" s="1171"/>
      <c r="N93" s="1177"/>
      <c r="O93" s="1177"/>
      <c r="P93" s="1171"/>
    </row>
    <row r="94" spans="1:16" ht="13.5" thickBot="1">
      <c r="A94" s="39">
        <v>0</v>
      </c>
      <c r="B94" s="42" t="s">
        <v>2755</v>
      </c>
      <c r="C94" s="21"/>
      <c r="D94" s="21"/>
      <c r="E94" s="21"/>
      <c r="F94" s="21"/>
      <c r="G94" s="21"/>
      <c r="H94" s="21"/>
      <c r="I94" s="84"/>
      <c r="J94" s="84"/>
      <c r="K94" s="21"/>
      <c r="L94" s="21"/>
      <c r="M94" s="21"/>
      <c r="N94" s="466"/>
      <c r="O94" s="466"/>
      <c r="P94" s="51"/>
    </row>
    <row r="95" spans="1:16" ht="14.25" thickBot="1" thickTop="1">
      <c r="A95" s="49"/>
      <c r="B95" s="25"/>
      <c r="C95" s="138" t="s">
        <v>331</v>
      </c>
      <c r="D95" s="138"/>
      <c r="E95" s="25"/>
      <c r="F95" s="25"/>
      <c r="G95" s="152" t="s">
        <v>2755</v>
      </c>
      <c r="H95" s="152">
        <f>SUM(H94:H94)</f>
        <v>0</v>
      </c>
      <c r="I95" s="25"/>
      <c r="J95" s="25"/>
      <c r="K95" s="25"/>
      <c r="L95" s="25"/>
      <c r="M95" s="28"/>
      <c r="N95" s="685"/>
      <c r="O95" s="685"/>
      <c r="P95" s="184"/>
    </row>
    <row r="96" spans="1:13" ht="15.75" thickTop="1">
      <c r="A96" s="4" t="s">
        <v>1213</v>
      </c>
      <c r="B96" s="86"/>
      <c r="C96" s="60"/>
      <c r="D96" s="60"/>
      <c r="E96" s="92"/>
      <c r="F96" s="8"/>
      <c r="G96" s="91"/>
      <c r="H96" s="91"/>
      <c r="I96" s="79"/>
      <c r="J96" s="79"/>
      <c r="K96" s="90"/>
      <c r="L96" s="90"/>
      <c r="M96" s="79"/>
    </row>
    <row r="97" spans="1:16" ht="12.75">
      <c r="A97" s="1161" t="s">
        <v>1474</v>
      </c>
      <c r="B97" s="1164" t="s">
        <v>2913</v>
      </c>
      <c r="C97" s="1167" t="s">
        <v>1668</v>
      </c>
      <c r="D97" s="1164" t="s">
        <v>2911</v>
      </c>
      <c r="E97" s="1164" t="s">
        <v>2914</v>
      </c>
      <c r="F97" s="1170" t="s">
        <v>3056</v>
      </c>
      <c r="G97" s="1164" t="s">
        <v>2912</v>
      </c>
      <c r="H97" s="1172" t="s">
        <v>3057</v>
      </c>
      <c r="I97" s="1170" t="s">
        <v>2915</v>
      </c>
      <c r="J97" s="1170" t="s">
        <v>2916</v>
      </c>
      <c r="K97" s="1188" t="s">
        <v>2918</v>
      </c>
      <c r="L97" s="1190" t="s">
        <v>2917</v>
      </c>
      <c r="M97" s="1189" t="s">
        <v>477</v>
      </c>
      <c r="N97" s="1175" t="s">
        <v>2919</v>
      </c>
      <c r="O97" s="1175" t="s">
        <v>2920</v>
      </c>
      <c r="P97" s="1189" t="s">
        <v>199</v>
      </c>
    </row>
    <row r="98" spans="1:16" ht="12.75">
      <c r="A98" s="1162"/>
      <c r="B98" s="1165"/>
      <c r="C98" s="1168"/>
      <c r="D98" s="1165"/>
      <c r="E98" s="1165"/>
      <c r="F98" s="1171"/>
      <c r="G98" s="1165"/>
      <c r="H98" s="1193"/>
      <c r="I98" s="1171"/>
      <c r="J98" s="1171"/>
      <c r="K98" s="1173"/>
      <c r="L98" s="1191"/>
      <c r="M98" s="1171"/>
      <c r="N98" s="1176"/>
      <c r="O98" s="1176"/>
      <c r="P98" s="1171"/>
    </row>
    <row r="99" spans="1:16" ht="29.25" customHeight="1">
      <c r="A99" s="1163"/>
      <c r="B99" s="1166"/>
      <c r="C99" s="1169"/>
      <c r="D99" s="1166"/>
      <c r="E99" s="1166"/>
      <c r="F99" s="1171"/>
      <c r="G99" s="1166"/>
      <c r="H99" s="1194"/>
      <c r="I99" s="1171"/>
      <c r="J99" s="1171"/>
      <c r="K99" s="1174"/>
      <c r="L99" s="1192"/>
      <c r="M99" s="1171"/>
      <c r="N99" s="1177"/>
      <c r="O99" s="1177"/>
      <c r="P99" s="1171"/>
    </row>
    <row r="100" spans="1:16" ht="12.75">
      <c r="A100" s="39">
        <v>0</v>
      </c>
      <c r="B100" s="42" t="s">
        <v>2755</v>
      </c>
      <c r="C100" s="21"/>
      <c r="D100" s="21"/>
      <c r="E100" s="21"/>
      <c r="F100" s="21"/>
      <c r="G100" s="21"/>
      <c r="H100" s="21"/>
      <c r="I100" s="84"/>
      <c r="J100" s="84"/>
      <c r="K100" s="21"/>
      <c r="L100" s="21"/>
      <c r="M100" s="21"/>
      <c r="N100" s="466"/>
      <c r="O100" s="466"/>
      <c r="P100" s="51"/>
    </row>
    <row r="101" spans="1:16" ht="13.5" thickBot="1">
      <c r="A101" s="39" t="s">
        <v>2755</v>
      </c>
      <c r="B101" s="42" t="s">
        <v>2755</v>
      </c>
      <c r="C101" s="21"/>
      <c r="D101" s="21"/>
      <c r="E101" s="21"/>
      <c r="F101" s="21"/>
      <c r="G101" s="21"/>
      <c r="H101" s="21"/>
      <c r="I101" s="84"/>
      <c r="J101" s="84"/>
      <c r="K101" s="21"/>
      <c r="L101" s="21"/>
      <c r="M101" s="21"/>
      <c r="N101" s="466"/>
      <c r="O101" s="466"/>
      <c r="P101" s="51"/>
    </row>
    <row r="102" spans="1:16" ht="14.25" thickBot="1" thickTop="1">
      <c r="A102" s="49"/>
      <c r="B102" s="25"/>
      <c r="C102" s="138" t="s">
        <v>331</v>
      </c>
      <c r="D102" s="138"/>
      <c r="E102" s="25"/>
      <c r="F102" s="25"/>
      <c r="G102" s="152" t="s">
        <v>2755</v>
      </c>
      <c r="H102" s="152">
        <f>SUM(H101:H101)</f>
        <v>0</v>
      </c>
      <c r="I102" s="25"/>
      <c r="J102" s="25"/>
      <c r="K102" s="25"/>
      <c r="L102" s="25"/>
      <c r="M102" s="28"/>
      <c r="N102" s="685"/>
      <c r="O102" s="685"/>
      <c r="P102" s="184"/>
    </row>
    <row r="103" ht="15.75" thickTop="1">
      <c r="A103" s="4" t="s">
        <v>684</v>
      </c>
    </row>
    <row r="104" ht="15">
      <c r="A104" s="97" t="s">
        <v>1168</v>
      </c>
    </row>
    <row r="105" ht="15">
      <c r="A105" s="97" t="s">
        <v>2705</v>
      </c>
    </row>
    <row r="106" ht="15">
      <c r="A106" s="4" t="s">
        <v>2706</v>
      </c>
    </row>
    <row r="107" ht="15">
      <c r="A107" s="4" t="s">
        <v>2707</v>
      </c>
    </row>
    <row r="108" ht="15">
      <c r="A108" s="4" t="s">
        <v>1895</v>
      </c>
    </row>
    <row r="109" ht="15">
      <c r="A109" s="97" t="s">
        <v>1896</v>
      </c>
    </row>
    <row r="110" spans="1:9" ht="15">
      <c r="A110" s="97" t="s">
        <v>1897</v>
      </c>
      <c r="I110" t="s">
        <v>460</v>
      </c>
    </row>
    <row r="111" ht="12.75">
      <c r="B111" s="6" t="s">
        <v>2755</v>
      </c>
    </row>
  </sheetData>
  <sheetProtection/>
  <mergeCells count="221">
    <mergeCell ref="I60:I64"/>
    <mergeCell ref="A60:A65"/>
    <mergeCell ref="B60:B65"/>
    <mergeCell ref="C60:C65"/>
    <mergeCell ref="D60:D65"/>
    <mergeCell ref="E60:E65"/>
    <mergeCell ref="F60:F65"/>
    <mergeCell ref="P83:P85"/>
    <mergeCell ref="C47:C48"/>
    <mergeCell ref="B47:B48"/>
    <mergeCell ref="J60:J64"/>
    <mergeCell ref="L60:L64"/>
    <mergeCell ref="M60:M65"/>
    <mergeCell ref="N60:N64"/>
    <mergeCell ref="I57:I59"/>
    <mergeCell ref="J57:J59"/>
    <mergeCell ref="N57:N59"/>
    <mergeCell ref="M97:M99"/>
    <mergeCell ref="O60:O64"/>
    <mergeCell ref="P60:P65"/>
    <mergeCell ref="N97:N99"/>
    <mergeCell ref="O97:O99"/>
    <mergeCell ref="P97:P99"/>
    <mergeCell ref="P77:P79"/>
    <mergeCell ref="N91:N93"/>
    <mergeCell ref="O91:O93"/>
    <mergeCell ref="P91:P93"/>
    <mergeCell ref="D91:D93"/>
    <mergeCell ref="H97:H99"/>
    <mergeCell ref="I97:I99"/>
    <mergeCell ref="J97:J99"/>
    <mergeCell ref="K97:K99"/>
    <mergeCell ref="L97:L99"/>
    <mergeCell ref="A97:A99"/>
    <mergeCell ref="B97:B99"/>
    <mergeCell ref="C97:C99"/>
    <mergeCell ref="D97:D99"/>
    <mergeCell ref="E97:E99"/>
    <mergeCell ref="G97:G99"/>
    <mergeCell ref="F97:F99"/>
    <mergeCell ref="N77:N79"/>
    <mergeCell ref="O77:O79"/>
    <mergeCell ref="M91:M93"/>
    <mergeCell ref="H83:H85"/>
    <mergeCell ref="I83:I85"/>
    <mergeCell ref="J83:J85"/>
    <mergeCell ref="N83:N85"/>
    <mergeCell ref="O83:O85"/>
    <mergeCell ref="H91:H93"/>
    <mergeCell ref="I91:I93"/>
    <mergeCell ref="O57:O59"/>
    <mergeCell ref="L83:L85"/>
    <mergeCell ref="P57:P59"/>
    <mergeCell ref="I70:I72"/>
    <mergeCell ref="J70:J72"/>
    <mergeCell ref="N70:N72"/>
    <mergeCell ref="O70:O72"/>
    <mergeCell ref="P70:P72"/>
    <mergeCell ref="L70:L72"/>
    <mergeCell ref="M70:M72"/>
    <mergeCell ref="O44:O46"/>
    <mergeCell ref="P44:P46"/>
    <mergeCell ref="H51:H53"/>
    <mergeCell ref="I51:I53"/>
    <mergeCell ref="J51:J53"/>
    <mergeCell ref="N51:N53"/>
    <mergeCell ref="O51:O53"/>
    <mergeCell ref="P51:P53"/>
    <mergeCell ref="P47:P48"/>
    <mergeCell ref="P36:P38"/>
    <mergeCell ref="K29:K31"/>
    <mergeCell ref="L36:L38"/>
    <mergeCell ref="M36:M38"/>
    <mergeCell ref="K36:K38"/>
    <mergeCell ref="I44:I46"/>
    <mergeCell ref="J44:J46"/>
    <mergeCell ref="I29:I31"/>
    <mergeCell ref="J29:J31"/>
    <mergeCell ref="M44:M46"/>
    <mergeCell ref="H29:H31"/>
    <mergeCell ref="F51:F53"/>
    <mergeCell ref="G77:G79"/>
    <mergeCell ref="N29:N31"/>
    <mergeCell ref="O29:O31"/>
    <mergeCell ref="P29:P31"/>
    <mergeCell ref="I36:I38"/>
    <mergeCell ref="J36:J38"/>
    <mergeCell ref="N36:N38"/>
    <mergeCell ref="O36:O38"/>
    <mergeCell ref="G70:G72"/>
    <mergeCell ref="H57:H59"/>
    <mergeCell ref="H77:H79"/>
    <mergeCell ref="H36:H38"/>
    <mergeCell ref="F83:F85"/>
    <mergeCell ref="F44:F46"/>
    <mergeCell ref="G60:G64"/>
    <mergeCell ref="H60:H64"/>
    <mergeCell ref="G57:G59"/>
    <mergeCell ref="G51:G53"/>
    <mergeCell ref="I22:I24"/>
    <mergeCell ref="J22:J24"/>
    <mergeCell ref="A1:P1"/>
    <mergeCell ref="A2:P2"/>
    <mergeCell ref="A3:P3"/>
    <mergeCell ref="A4:P4"/>
    <mergeCell ref="A5:P5"/>
    <mergeCell ref="A6:P6"/>
    <mergeCell ref="N22:N24"/>
    <mergeCell ref="I9:I11"/>
    <mergeCell ref="J9:J11"/>
    <mergeCell ref="O9:O11"/>
    <mergeCell ref="P9:P11"/>
    <mergeCell ref="L29:L31"/>
    <mergeCell ref="M29:M31"/>
    <mergeCell ref="L22:L24"/>
    <mergeCell ref="M22:M24"/>
    <mergeCell ref="O22:O24"/>
    <mergeCell ref="P22:P24"/>
    <mergeCell ref="L57:L59"/>
    <mergeCell ref="M47:M48"/>
    <mergeCell ref="K9:K11"/>
    <mergeCell ref="N9:N11"/>
    <mergeCell ref="K51:K53"/>
    <mergeCell ref="L51:L53"/>
    <mergeCell ref="M51:M53"/>
    <mergeCell ref="L44:L46"/>
    <mergeCell ref="N44:N46"/>
    <mergeCell ref="K57:K59"/>
    <mergeCell ref="M57:M59"/>
    <mergeCell ref="A9:A11"/>
    <mergeCell ref="B9:B11"/>
    <mergeCell ref="E9:E11"/>
    <mergeCell ref="F9:F11"/>
    <mergeCell ref="C9:C11"/>
    <mergeCell ref="A29:A31"/>
    <mergeCell ref="B29:B31"/>
    <mergeCell ref="D22:D24"/>
    <mergeCell ref="F29:F31"/>
    <mergeCell ref="D44:D46"/>
    <mergeCell ref="R14:AA14"/>
    <mergeCell ref="A22:A24"/>
    <mergeCell ref="B22:B24"/>
    <mergeCell ref="C22:C24"/>
    <mergeCell ref="G22:G24"/>
    <mergeCell ref="E22:E24"/>
    <mergeCell ref="F22:F24"/>
    <mergeCell ref="K22:K24"/>
    <mergeCell ref="C29:C31"/>
    <mergeCell ref="H9:H11"/>
    <mergeCell ref="A36:A38"/>
    <mergeCell ref="B36:B38"/>
    <mergeCell ref="C36:C38"/>
    <mergeCell ref="G36:G38"/>
    <mergeCell ref="E36:E38"/>
    <mergeCell ref="F36:F38"/>
    <mergeCell ref="D29:D31"/>
    <mergeCell ref="D9:D11"/>
    <mergeCell ref="G29:G31"/>
    <mergeCell ref="E57:E59"/>
    <mergeCell ref="F57:F59"/>
    <mergeCell ref="D57:D59"/>
    <mergeCell ref="A51:A53"/>
    <mergeCell ref="B51:B53"/>
    <mergeCell ref="C51:C53"/>
    <mergeCell ref="E51:E53"/>
    <mergeCell ref="D51:D53"/>
    <mergeCell ref="E77:E79"/>
    <mergeCell ref="A70:A72"/>
    <mergeCell ref="B70:B72"/>
    <mergeCell ref="E70:E72"/>
    <mergeCell ref="F70:F72"/>
    <mergeCell ref="D70:D72"/>
    <mergeCell ref="D77:D79"/>
    <mergeCell ref="K70:K72"/>
    <mergeCell ref="H70:H72"/>
    <mergeCell ref="K77:K79"/>
    <mergeCell ref="I77:I79"/>
    <mergeCell ref="J77:J79"/>
    <mergeCell ref="L91:L93"/>
    <mergeCell ref="K83:K85"/>
    <mergeCell ref="J91:J93"/>
    <mergeCell ref="A83:A85"/>
    <mergeCell ref="B83:B85"/>
    <mergeCell ref="C83:C85"/>
    <mergeCell ref="F91:F93"/>
    <mergeCell ref="G91:G93"/>
    <mergeCell ref="E83:E85"/>
    <mergeCell ref="A91:A93"/>
    <mergeCell ref="D83:D85"/>
    <mergeCell ref="B91:B93"/>
    <mergeCell ref="C91:C93"/>
    <mergeCell ref="A44:A46"/>
    <mergeCell ref="B44:B46"/>
    <mergeCell ref="C44:C46"/>
    <mergeCell ref="C70:C72"/>
    <mergeCell ref="A77:A79"/>
    <mergeCell ref="B77:B79"/>
    <mergeCell ref="C77:C79"/>
    <mergeCell ref="A57:A59"/>
    <mergeCell ref="B57:B59"/>
    <mergeCell ref="C57:C59"/>
    <mergeCell ref="D36:D38"/>
    <mergeCell ref="E91:E93"/>
    <mergeCell ref="D47:D48"/>
    <mergeCell ref="G9:G11"/>
    <mergeCell ref="E47:E48"/>
    <mergeCell ref="F47:F48"/>
    <mergeCell ref="G44:G46"/>
    <mergeCell ref="E44:E46"/>
    <mergeCell ref="G83:G85"/>
    <mergeCell ref="F77:F79"/>
    <mergeCell ref="E29:E31"/>
    <mergeCell ref="K44:K46"/>
    <mergeCell ref="H22:H24"/>
    <mergeCell ref="H44:H46"/>
    <mergeCell ref="M9:M11"/>
    <mergeCell ref="K91:K93"/>
    <mergeCell ref="L9:L11"/>
    <mergeCell ref="M77:M79"/>
    <mergeCell ref="M83:M85"/>
    <mergeCell ref="L77:L79"/>
  </mergeCells>
  <printOptions horizontalCentered="1"/>
  <pageMargins left="0.03937007874015748" right="0.03937007874015748" top="0.7480314960629921" bottom="0.7480314960629921" header="0.31496062992125984" footer="0.31496062992125984"/>
  <pageSetup horizontalDpi="300" verticalDpi="300" orientation="landscape" paperSize="202" scale="80" r:id="rId1"/>
  <headerFooter alignWithMargins="0">
    <oddHeader>&amp;R&amp;"Arial,Italic"&amp;9ANNEX  D  Page &amp;P of &amp;N</oddHeader>
    <oddFooter>&amp;L&amp;9COPYRIGHT
ALL RIGHTS RESERVED
MINES AND GEOSCIENCES BUREAU
(2017)&amp;CPage &amp;P of &amp;N</oddFooter>
  </headerFooter>
</worksheet>
</file>

<file path=xl/worksheets/sheet7.xml><?xml version="1.0" encoding="utf-8"?>
<worksheet xmlns="http://schemas.openxmlformats.org/spreadsheetml/2006/main" xmlns:r="http://schemas.openxmlformats.org/officeDocument/2006/relationships">
  <dimension ref="A1:AA117"/>
  <sheetViews>
    <sheetView zoomScalePageLayoutView="0" workbookViewId="0" topLeftCell="A1">
      <selection activeCell="A1" sqref="A1:P114"/>
    </sheetView>
  </sheetViews>
  <sheetFormatPr defaultColWidth="9.140625" defaultRowHeight="12.75"/>
  <cols>
    <col min="1" max="1" width="3.7109375" style="0" customWidth="1"/>
    <col min="2" max="2" width="8.8515625" style="0" customWidth="1"/>
    <col min="3" max="3" width="16.421875" style="0" customWidth="1"/>
    <col min="4" max="4" width="7.8515625" style="0" customWidth="1"/>
    <col min="5" max="5" width="7.421875" style="0" customWidth="1"/>
    <col min="6" max="6" width="44.57421875" style="0" customWidth="1"/>
    <col min="7" max="7" width="12.7109375" style="0" customWidth="1"/>
    <col min="8" max="8" width="9.421875" style="0" customWidth="1"/>
    <col min="9" max="9" width="10.7109375" style="0" customWidth="1"/>
    <col min="10" max="10" width="10.8515625" style="0" customWidth="1"/>
    <col min="11" max="11" width="13.7109375" style="0" customWidth="1"/>
    <col min="12" max="13" width="11.421875" style="0" customWidth="1"/>
    <col min="14" max="15" width="8.00390625" style="0" customWidth="1"/>
    <col min="16" max="16" width="15.28125" style="0" customWidth="1"/>
    <col min="17" max="17" width="9.140625" style="0" customWidth="1"/>
    <col min="18" max="18" width="4.140625" style="625" customWidth="1"/>
    <col min="19" max="27" width="4.140625" style="0" customWidth="1"/>
  </cols>
  <sheetData>
    <row r="1" spans="1:16" ht="12.75">
      <c r="A1" s="1147" t="str">
        <f>Summary!A1</f>
        <v>Republic of the Philippines</v>
      </c>
      <c r="B1" s="1147"/>
      <c r="C1" s="1147"/>
      <c r="D1" s="1147"/>
      <c r="E1" s="1147"/>
      <c r="F1" s="1147"/>
      <c r="G1" s="1147"/>
      <c r="H1" s="1147"/>
      <c r="I1" s="1147"/>
      <c r="J1" s="1147"/>
      <c r="K1" s="1147"/>
      <c r="L1" s="1147"/>
      <c r="M1" s="1147"/>
      <c r="N1" s="1147"/>
      <c r="O1" s="1147"/>
      <c r="P1" s="1147"/>
    </row>
    <row r="2" spans="1:16" ht="12.75">
      <c r="A2" s="1147" t="str">
        <f>Summary!A2</f>
        <v>Department of Environment and Natural Resources</v>
      </c>
      <c r="B2" s="1147"/>
      <c r="C2" s="1147"/>
      <c r="D2" s="1147"/>
      <c r="E2" s="1147"/>
      <c r="F2" s="1147"/>
      <c r="G2" s="1147"/>
      <c r="H2" s="1147"/>
      <c r="I2" s="1147"/>
      <c r="J2" s="1147"/>
      <c r="K2" s="1147"/>
      <c r="L2" s="1147"/>
      <c r="M2" s="1147"/>
      <c r="N2" s="1147"/>
      <c r="O2" s="1147"/>
      <c r="P2" s="1147"/>
    </row>
    <row r="3" spans="1:16" ht="12.75">
      <c r="A3" s="1148" t="str">
        <f>Summary!A3</f>
        <v>MINES AND GEOSCIENCES BUREAU REGIONAL OFFICE NO. VII</v>
      </c>
      <c r="B3" s="1148"/>
      <c r="C3" s="1148"/>
      <c r="D3" s="1148"/>
      <c r="E3" s="1148"/>
      <c r="F3" s="1148"/>
      <c r="G3" s="1148"/>
      <c r="H3" s="1148"/>
      <c r="I3" s="1148"/>
      <c r="J3" s="1148"/>
      <c r="K3" s="1148"/>
      <c r="L3" s="1148"/>
      <c r="M3" s="1148"/>
      <c r="N3" s="1148"/>
      <c r="O3" s="1148"/>
      <c r="P3" s="1148"/>
    </row>
    <row r="4" spans="1:16" ht="12.75">
      <c r="A4" s="1237" t="s">
        <v>2556</v>
      </c>
      <c r="B4" s="1237"/>
      <c r="C4" s="1237"/>
      <c r="D4" s="1237"/>
      <c r="E4" s="1237"/>
      <c r="F4" s="1237"/>
      <c r="G4" s="1237"/>
      <c r="H4" s="1237"/>
      <c r="I4" s="1237"/>
      <c r="J4" s="1237"/>
      <c r="K4" s="1237"/>
      <c r="L4" s="1237"/>
      <c r="M4" s="1237"/>
      <c r="N4" s="1237"/>
      <c r="O4" s="1237"/>
      <c r="P4" s="1237"/>
    </row>
    <row r="5" spans="1:16" ht="12.75">
      <c r="A5" s="1148" t="str">
        <f>Summary!A5</f>
        <v>FOR THE MONTH OF NOVEMBER 2021</v>
      </c>
      <c r="B5" s="1148"/>
      <c r="C5" s="1148"/>
      <c r="D5" s="1148"/>
      <c r="E5" s="1148"/>
      <c r="F5" s="1148"/>
      <c r="G5" s="1148"/>
      <c r="H5" s="1148"/>
      <c r="I5" s="1148"/>
      <c r="J5" s="1148"/>
      <c r="K5" s="1148"/>
      <c r="L5" s="1148"/>
      <c r="M5" s="1148"/>
      <c r="N5" s="1148"/>
      <c r="O5" s="1148"/>
      <c r="P5" s="1148"/>
    </row>
    <row r="6" spans="1:16" ht="12.75">
      <c r="A6" s="1148" t="s">
        <v>3401</v>
      </c>
      <c r="B6" s="1148"/>
      <c r="C6" s="1148"/>
      <c r="D6" s="1148"/>
      <c r="E6" s="1148"/>
      <c r="F6" s="1148"/>
      <c r="G6" s="1148"/>
      <c r="H6" s="1148"/>
      <c r="I6" s="1148"/>
      <c r="J6" s="1148"/>
      <c r="K6" s="1148"/>
      <c r="L6" s="1148"/>
      <c r="M6" s="1148"/>
      <c r="N6" s="1148"/>
      <c r="O6" s="1148"/>
      <c r="P6" s="1148"/>
    </row>
    <row r="7" spans="1:27" ht="13.5">
      <c r="A7" s="6"/>
      <c r="B7" s="9"/>
      <c r="C7" s="9"/>
      <c r="D7" s="9"/>
      <c r="E7" s="9"/>
      <c r="F7" s="9"/>
      <c r="G7" s="9"/>
      <c r="H7" s="9"/>
      <c r="I7" s="9"/>
      <c r="J7" s="9"/>
      <c r="K7" s="9"/>
      <c r="L7" s="9"/>
      <c r="M7" s="9"/>
      <c r="R7" s="1198" t="s">
        <v>1333</v>
      </c>
      <c r="S7" s="1233"/>
      <c r="T7" s="1233"/>
      <c r="U7" s="1233"/>
      <c r="V7" s="1233"/>
      <c r="W7" s="1233"/>
      <c r="X7" s="1233"/>
      <c r="Y7" s="1233"/>
      <c r="Z7" s="1233"/>
      <c r="AA7" s="1234"/>
    </row>
    <row r="8" spans="1:27" ht="13.5">
      <c r="A8" s="3" t="s">
        <v>3402</v>
      </c>
      <c r="B8" s="9"/>
      <c r="C8" s="9"/>
      <c r="D8" s="9"/>
      <c r="E8" s="9"/>
      <c r="F8" s="9"/>
      <c r="G8" s="9"/>
      <c r="H8" s="9"/>
      <c r="I8" s="9"/>
      <c r="J8" s="9"/>
      <c r="K8" s="9"/>
      <c r="L8" s="9"/>
      <c r="M8" s="9"/>
      <c r="R8" s="1">
        <v>1</v>
      </c>
      <c r="S8" s="1">
        <v>2</v>
      </c>
      <c r="T8" s="1">
        <v>3</v>
      </c>
      <c r="U8" s="1">
        <v>4</v>
      </c>
      <c r="V8" s="1">
        <v>5</v>
      </c>
      <c r="W8" s="1">
        <v>6</v>
      </c>
      <c r="X8" s="1">
        <v>7</v>
      </c>
      <c r="Y8" s="1">
        <v>8</v>
      </c>
      <c r="Z8" s="1">
        <v>9</v>
      </c>
      <c r="AA8" s="1">
        <v>10</v>
      </c>
    </row>
    <row r="9" spans="1:27" s="428" customFormat="1" ht="16.5" customHeight="1">
      <c r="A9" s="1161" t="s">
        <v>1474</v>
      </c>
      <c r="B9" s="1164" t="s">
        <v>2913</v>
      </c>
      <c r="C9" s="1167" t="s">
        <v>1668</v>
      </c>
      <c r="D9" s="1164" t="s">
        <v>2911</v>
      </c>
      <c r="E9" s="1164" t="s">
        <v>2914</v>
      </c>
      <c r="F9" s="1170" t="s">
        <v>3056</v>
      </c>
      <c r="G9" s="1164" t="s">
        <v>2912</v>
      </c>
      <c r="H9" s="1172" t="s">
        <v>3057</v>
      </c>
      <c r="I9" s="1170" t="s">
        <v>2915</v>
      </c>
      <c r="J9" s="1170" t="s">
        <v>2916</v>
      </c>
      <c r="K9" s="1188" t="s">
        <v>2918</v>
      </c>
      <c r="L9" s="1190" t="s">
        <v>2917</v>
      </c>
      <c r="M9" s="1189" t="s">
        <v>477</v>
      </c>
      <c r="N9" s="1175" t="s">
        <v>2919</v>
      </c>
      <c r="O9" s="1164" t="s">
        <v>2920</v>
      </c>
      <c r="P9" s="1189" t="s">
        <v>199</v>
      </c>
      <c r="R9" s="625"/>
      <c r="S9"/>
      <c r="T9"/>
      <c r="U9"/>
      <c r="V9"/>
      <c r="W9"/>
      <c r="X9"/>
      <c r="Y9"/>
      <c r="Z9"/>
      <c r="AA9"/>
    </row>
    <row r="10" spans="1:18" s="428" customFormat="1" ht="16.5" customHeight="1">
      <c r="A10" s="1162"/>
      <c r="B10" s="1165"/>
      <c r="C10" s="1168"/>
      <c r="D10" s="1165"/>
      <c r="E10" s="1165"/>
      <c r="F10" s="1171"/>
      <c r="G10" s="1165"/>
      <c r="H10" s="1193"/>
      <c r="I10" s="1171"/>
      <c r="J10" s="1171"/>
      <c r="K10" s="1173"/>
      <c r="L10" s="1191"/>
      <c r="M10" s="1171"/>
      <c r="N10" s="1176"/>
      <c r="O10" s="1165"/>
      <c r="P10" s="1171"/>
      <c r="R10" s="626"/>
    </row>
    <row r="11" spans="1:18" s="428" customFormat="1" ht="24" customHeight="1">
      <c r="A11" s="1163"/>
      <c r="B11" s="1166"/>
      <c r="C11" s="1169"/>
      <c r="D11" s="1166"/>
      <c r="E11" s="1166"/>
      <c r="F11" s="1171"/>
      <c r="G11" s="1166"/>
      <c r="H11" s="1194"/>
      <c r="I11" s="1171"/>
      <c r="J11" s="1171"/>
      <c r="K11" s="1174"/>
      <c r="L11" s="1192"/>
      <c r="M11" s="1171"/>
      <c r="N11" s="1177"/>
      <c r="O11" s="1166"/>
      <c r="P11" s="1171"/>
      <c r="R11" s="626"/>
    </row>
    <row r="12" spans="1:17" ht="12.75" customHeight="1">
      <c r="A12" s="93" t="s">
        <v>1748</v>
      </c>
      <c r="B12" s="58"/>
      <c r="C12" s="58"/>
      <c r="D12" s="58"/>
      <c r="E12" s="58"/>
      <c r="F12" s="58"/>
      <c r="G12" s="58"/>
      <c r="H12" s="58"/>
      <c r="I12" s="58"/>
      <c r="J12" s="58"/>
      <c r="K12" s="58"/>
      <c r="L12" s="58"/>
      <c r="M12" s="58"/>
      <c r="N12" s="51"/>
      <c r="O12" s="51"/>
      <c r="P12" s="51"/>
      <c r="Q12" s="217"/>
    </row>
    <row r="13" spans="1:17" ht="15">
      <c r="A13" s="93" t="s">
        <v>206</v>
      </c>
      <c r="B13" s="58"/>
      <c r="C13" s="58"/>
      <c r="D13" s="58"/>
      <c r="E13" s="58"/>
      <c r="F13" s="58"/>
      <c r="G13" s="58"/>
      <c r="H13" s="58"/>
      <c r="I13" s="58"/>
      <c r="J13" s="58"/>
      <c r="K13" s="58"/>
      <c r="L13" s="58"/>
      <c r="M13" s="58"/>
      <c r="N13" s="51"/>
      <c r="O13" s="51"/>
      <c r="P13" s="51"/>
      <c r="Q13" s="8"/>
    </row>
    <row r="14" spans="1:17" ht="15">
      <c r="A14" s="93" t="s">
        <v>1379</v>
      </c>
      <c r="B14" s="58"/>
      <c r="C14" s="58"/>
      <c r="D14" s="58"/>
      <c r="E14" s="58"/>
      <c r="F14" s="58"/>
      <c r="G14" s="58"/>
      <c r="H14" s="58"/>
      <c r="I14" s="58"/>
      <c r="J14" s="58"/>
      <c r="K14" s="58"/>
      <c r="L14" s="58"/>
      <c r="M14" s="58"/>
      <c r="N14" s="51"/>
      <c r="O14" s="51"/>
      <c r="P14" s="51"/>
      <c r="Q14" s="5"/>
    </row>
    <row r="15" spans="1:17" ht="12.75">
      <c r="A15" s="39">
        <v>0</v>
      </c>
      <c r="B15" s="31"/>
      <c r="C15" s="11"/>
      <c r="D15" s="11"/>
      <c r="E15" s="52"/>
      <c r="F15" s="33"/>
      <c r="G15" s="33"/>
      <c r="H15" s="51"/>
      <c r="I15" s="51"/>
      <c r="J15" s="11"/>
      <c r="K15" s="23"/>
      <c r="L15" s="197"/>
      <c r="M15" s="10"/>
      <c r="N15" s="10"/>
      <c r="O15" s="10"/>
      <c r="P15" s="10"/>
      <c r="Q15" s="2"/>
    </row>
    <row r="16" spans="1:18" ht="60">
      <c r="A16" s="39">
        <v>1</v>
      </c>
      <c r="B16" s="751">
        <v>26</v>
      </c>
      <c r="C16" s="31" t="s">
        <v>3499</v>
      </c>
      <c r="D16" s="24" t="s">
        <v>2755</v>
      </c>
      <c r="E16" s="271" t="s">
        <v>3399</v>
      </c>
      <c r="F16" s="11" t="s">
        <v>3503</v>
      </c>
      <c r="G16" s="51" t="s">
        <v>3465</v>
      </c>
      <c r="H16" s="51"/>
      <c r="I16" s="271">
        <v>43728</v>
      </c>
      <c r="J16" s="11" t="s">
        <v>2755</v>
      </c>
      <c r="K16" s="11" t="s">
        <v>3500</v>
      </c>
      <c r="L16" s="23" t="s">
        <v>1220</v>
      </c>
      <c r="M16" s="197" t="s">
        <v>2755</v>
      </c>
      <c r="N16" s="14" t="s">
        <v>3081</v>
      </c>
      <c r="O16" s="14" t="s">
        <v>3081</v>
      </c>
      <c r="P16" s="10" t="s">
        <v>3501</v>
      </c>
      <c r="Q16" s="2"/>
      <c r="R16" s="625">
        <v>1</v>
      </c>
    </row>
    <row r="17" spans="1:18" ht="48">
      <c r="A17" s="39">
        <f>A16+1</f>
        <v>2</v>
      </c>
      <c r="B17" s="751">
        <v>27</v>
      </c>
      <c r="C17" s="31" t="s">
        <v>3502</v>
      </c>
      <c r="D17" s="24" t="s">
        <v>2755</v>
      </c>
      <c r="E17" s="271" t="s">
        <v>3399</v>
      </c>
      <c r="F17" s="11" t="s">
        <v>3505</v>
      </c>
      <c r="G17" s="51" t="s">
        <v>3465</v>
      </c>
      <c r="H17" s="51"/>
      <c r="I17" s="271">
        <v>43454</v>
      </c>
      <c r="J17" s="11" t="s">
        <v>2755</v>
      </c>
      <c r="K17" s="11" t="s">
        <v>46</v>
      </c>
      <c r="L17" s="23" t="s">
        <v>1220</v>
      </c>
      <c r="M17" s="197" t="s">
        <v>2755</v>
      </c>
      <c r="N17" s="14" t="s">
        <v>3081</v>
      </c>
      <c r="O17" s="14" t="s">
        <v>3081</v>
      </c>
      <c r="P17" s="10" t="s">
        <v>3501</v>
      </c>
      <c r="Q17" s="2"/>
      <c r="R17" s="625">
        <v>1</v>
      </c>
    </row>
    <row r="18" spans="1:18" ht="36">
      <c r="A18" s="39">
        <f>A17+1</f>
        <v>3</v>
      </c>
      <c r="B18" s="751">
        <v>28</v>
      </c>
      <c r="C18" s="31" t="s">
        <v>3504</v>
      </c>
      <c r="D18" s="24" t="s">
        <v>2755</v>
      </c>
      <c r="E18" s="271" t="s">
        <v>3399</v>
      </c>
      <c r="F18" s="11" t="s">
        <v>3506</v>
      </c>
      <c r="G18" s="51" t="s">
        <v>3465</v>
      </c>
      <c r="H18" s="51"/>
      <c r="I18" s="271">
        <v>43718</v>
      </c>
      <c r="J18" s="11" t="s">
        <v>2755</v>
      </c>
      <c r="K18" s="11" t="s">
        <v>1989</v>
      </c>
      <c r="L18" s="23" t="s">
        <v>1220</v>
      </c>
      <c r="M18" s="197" t="s">
        <v>2755</v>
      </c>
      <c r="N18" s="14" t="s">
        <v>3081</v>
      </c>
      <c r="O18" s="14" t="s">
        <v>3081</v>
      </c>
      <c r="P18" s="10" t="s">
        <v>3501</v>
      </c>
      <c r="Q18" s="2"/>
      <c r="R18" s="625">
        <v>1</v>
      </c>
    </row>
    <row r="19" spans="1:23" ht="12.75">
      <c r="A19" s="135"/>
      <c r="B19" s="241"/>
      <c r="C19" s="112"/>
      <c r="D19" s="112"/>
      <c r="E19" s="151"/>
      <c r="F19" s="143"/>
      <c r="G19" s="143"/>
      <c r="H19" s="2"/>
      <c r="I19" s="2"/>
      <c r="J19" s="79"/>
      <c r="K19" s="79"/>
      <c r="L19" s="60"/>
      <c r="M19" s="79"/>
      <c r="N19" s="79"/>
      <c r="O19" s="79"/>
      <c r="P19" s="79"/>
      <c r="Q19" s="2"/>
      <c r="R19" s="625">
        <f aca="true" t="shared" si="0" ref="R19:W19">SUM(R16:R18)</f>
        <v>3</v>
      </c>
      <c r="S19" s="625">
        <f t="shared" si="0"/>
        <v>0</v>
      </c>
      <c r="T19" s="625">
        <f t="shared" si="0"/>
        <v>0</v>
      </c>
      <c r="U19" s="625">
        <f t="shared" si="0"/>
        <v>0</v>
      </c>
      <c r="V19" s="625">
        <f t="shared" si="0"/>
        <v>0</v>
      </c>
      <c r="W19" s="625">
        <f t="shared" si="0"/>
        <v>0</v>
      </c>
    </row>
    <row r="20" spans="2:17" ht="15">
      <c r="B20" s="4" t="s">
        <v>2260</v>
      </c>
      <c r="C20" s="60"/>
      <c r="D20" s="60"/>
      <c r="E20" s="87"/>
      <c r="F20" s="8"/>
      <c r="G20" s="8"/>
      <c r="H20" s="67"/>
      <c r="I20" s="67"/>
      <c r="J20" s="88"/>
      <c r="K20" s="89"/>
      <c r="L20" s="88"/>
      <c r="M20" s="90"/>
      <c r="N20" s="79"/>
      <c r="O20" s="79"/>
      <c r="P20" s="79"/>
      <c r="Q20" s="79"/>
    </row>
    <row r="21" spans="2:17" ht="12.75">
      <c r="B21" s="8" t="s">
        <v>201</v>
      </c>
      <c r="C21" s="60"/>
      <c r="D21" s="60"/>
      <c r="E21" s="87"/>
      <c r="F21" s="8"/>
      <c r="G21" s="8"/>
      <c r="H21" s="67"/>
      <c r="I21" s="67"/>
      <c r="J21" s="88"/>
      <c r="K21" s="89"/>
      <c r="L21" s="88"/>
      <c r="M21" s="90"/>
      <c r="N21" s="79"/>
      <c r="O21" s="79"/>
      <c r="P21" s="79"/>
      <c r="Q21" s="79"/>
    </row>
    <row r="22" spans="2:17" ht="15">
      <c r="B22" s="4" t="s">
        <v>207</v>
      </c>
      <c r="C22" s="60"/>
      <c r="D22" s="60"/>
      <c r="E22" s="87"/>
      <c r="F22" s="8"/>
      <c r="G22" s="8"/>
      <c r="H22" s="67"/>
      <c r="I22" s="67"/>
      <c r="J22" s="88"/>
      <c r="K22" s="89"/>
      <c r="L22" s="88"/>
      <c r="M22" s="90"/>
      <c r="N22" s="79"/>
      <c r="O22" s="79"/>
      <c r="P22" s="79"/>
      <c r="Q22" s="79"/>
    </row>
    <row r="23" spans="2:17" ht="15">
      <c r="B23" s="4" t="s">
        <v>955</v>
      </c>
      <c r="C23" s="60"/>
      <c r="D23" s="60"/>
      <c r="E23" s="87"/>
      <c r="F23" s="8"/>
      <c r="G23" s="8"/>
      <c r="H23" s="67"/>
      <c r="I23" s="67"/>
      <c r="J23" s="88"/>
      <c r="K23" s="89"/>
      <c r="L23" s="88"/>
      <c r="M23" s="90"/>
      <c r="N23" s="79"/>
      <c r="O23" s="79"/>
      <c r="P23" s="79"/>
      <c r="Q23" s="79"/>
    </row>
    <row r="24" spans="1:27" s="428" customFormat="1" ht="16.5" customHeight="1">
      <c r="A24" s="1161" t="s">
        <v>1474</v>
      </c>
      <c r="B24" s="1164" t="s">
        <v>2913</v>
      </c>
      <c r="C24" s="1167" t="s">
        <v>1668</v>
      </c>
      <c r="D24" s="1164" t="s">
        <v>2911</v>
      </c>
      <c r="E24" s="1164" t="s">
        <v>2914</v>
      </c>
      <c r="F24" s="1170" t="s">
        <v>3056</v>
      </c>
      <c r="G24" s="1164" t="s">
        <v>2912</v>
      </c>
      <c r="H24" s="1172" t="s">
        <v>3057</v>
      </c>
      <c r="I24" s="1170" t="s">
        <v>2915</v>
      </c>
      <c r="J24" s="1170" t="s">
        <v>2916</v>
      </c>
      <c r="K24" s="1188" t="s">
        <v>2918</v>
      </c>
      <c r="L24" s="1190" t="s">
        <v>2917</v>
      </c>
      <c r="M24" s="1189" t="s">
        <v>477</v>
      </c>
      <c r="N24" s="1175" t="s">
        <v>2919</v>
      </c>
      <c r="O24" s="1164" t="s">
        <v>2920</v>
      </c>
      <c r="P24" s="1189" t="s">
        <v>199</v>
      </c>
      <c r="R24" s="625"/>
      <c r="S24"/>
      <c r="T24"/>
      <c r="U24"/>
      <c r="V24"/>
      <c r="W24"/>
      <c r="X24"/>
      <c r="Y24"/>
      <c r="Z24"/>
      <c r="AA24"/>
    </row>
    <row r="25" spans="1:18" s="428" customFormat="1" ht="16.5" customHeight="1">
      <c r="A25" s="1162"/>
      <c r="B25" s="1165"/>
      <c r="C25" s="1168"/>
      <c r="D25" s="1165"/>
      <c r="E25" s="1165"/>
      <c r="F25" s="1171"/>
      <c r="G25" s="1165"/>
      <c r="H25" s="1193"/>
      <c r="I25" s="1171"/>
      <c r="J25" s="1171"/>
      <c r="K25" s="1173"/>
      <c r="L25" s="1191"/>
      <c r="M25" s="1171"/>
      <c r="N25" s="1176"/>
      <c r="O25" s="1165"/>
      <c r="P25" s="1171"/>
      <c r="R25" s="626"/>
    </row>
    <row r="26" spans="1:18" s="428" customFormat="1" ht="24" customHeight="1">
      <c r="A26" s="1163"/>
      <c r="B26" s="1166"/>
      <c r="C26" s="1169"/>
      <c r="D26" s="1166"/>
      <c r="E26" s="1166"/>
      <c r="F26" s="1171"/>
      <c r="G26" s="1166"/>
      <c r="H26" s="1194"/>
      <c r="I26" s="1171"/>
      <c r="J26" s="1171"/>
      <c r="K26" s="1174"/>
      <c r="L26" s="1192"/>
      <c r="M26" s="1171"/>
      <c r="N26" s="1177"/>
      <c r="O26" s="1166"/>
      <c r="P26" s="1171"/>
      <c r="R26" s="626"/>
    </row>
    <row r="27" spans="1:17" ht="12.75" customHeight="1">
      <c r="A27" s="39">
        <v>0</v>
      </c>
      <c r="B27" s="393" t="s">
        <v>2755</v>
      </c>
      <c r="C27" s="11"/>
      <c r="D27" s="11"/>
      <c r="E27" s="52"/>
      <c r="F27" s="33"/>
      <c r="G27" s="33"/>
      <c r="H27" s="33"/>
      <c r="I27" s="33"/>
      <c r="J27" s="11"/>
      <c r="K27" s="23"/>
      <c r="L27" s="197"/>
      <c r="M27" s="10"/>
      <c r="N27" s="10"/>
      <c r="O27" s="10"/>
      <c r="P27" s="10"/>
      <c r="Q27" s="217"/>
    </row>
    <row r="28" ht="13.5" customHeight="1">
      <c r="Q28" s="8"/>
    </row>
    <row r="29" spans="2:17" ht="15">
      <c r="B29" s="4" t="s">
        <v>699</v>
      </c>
      <c r="C29" s="60"/>
      <c r="D29" s="60"/>
      <c r="Q29" s="5"/>
    </row>
    <row r="30" spans="1:27" s="428" customFormat="1" ht="16.5" customHeight="1">
      <c r="A30" s="1161" t="s">
        <v>1474</v>
      </c>
      <c r="B30" s="1164" t="s">
        <v>2913</v>
      </c>
      <c r="C30" s="1167" t="s">
        <v>1668</v>
      </c>
      <c r="D30" s="1164" t="s">
        <v>2911</v>
      </c>
      <c r="E30" s="1164" t="s">
        <v>2914</v>
      </c>
      <c r="F30" s="1170" t="s">
        <v>3056</v>
      </c>
      <c r="G30" s="1164" t="s">
        <v>2912</v>
      </c>
      <c r="H30" s="1172" t="s">
        <v>3057</v>
      </c>
      <c r="I30" s="1170" t="s">
        <v>2915</v>
      </c>
      <c r="J30" s="1170" t="s">
        <v>2916</v>
      </c>
      <c r="K30" s="1188" t="s">
        <v>2918</v>
      </c>
      <c r="L30" s="1190" t="s">
        <v>2917</v>
      </c>
      <c r="M30" s="1189" t="s">
        <v>477</v>
      </c>
      <c r="N30" s="1175" t="s">
        <v>2919</v>
      </c>
      <c r="O30" s="1164" t="s">
        <v>2920</v>
      </c>
      <c r="P30" s="1189" t="s">
        <v>199</v>
      </c>
      <c r="R30" s="625"/>
      <c r="S30"/>
      <c r="T30"/>
      <c r="U30"/>
      <c r="V30"/>
      <c r="W30"/>
      <c r="X30"/>
      <c r="Y30"/>
      <c r="Z30"/>
      <c r="AA30"/>
    </row>
    <row r="31" spans="1:18" s="428" customFormat="1" ht="16.5" customHeight="1">
      <c r="A31" s="1162"/>
      <c r="B31" s="1165"/>
      <c r="C31" s="1168"/>
      <c r="D31" s="1165"/>
      <c r="E31" s="1165"/>
      <c r="F31" s="1171"/>
      <c r="G31" s="1165"/>
      <c r="H31" s="1193"/>
      <c r="I31" s="1171"/>
      <c r="J31" s="1171"/>
      <c r="K31" s="1173"/>
      <c r="L31" s="1191"/>
      <c r="M31" s="1171"/>
      <c r="N31" s="1176"/>
      <c r="O31" s="1165"/>
      <c r="P31" s="1171"/>
      <c r="R31" s="626"/>
    </row>
    <row r="32" spans="1:18" s="428" customFormat="1" ht="24" customHeight="1">
      <c r="A32" s="1163"/>
      <c r="B32" s="1166"/>
      <c r="C32" s="1169"/>
      <c r="D32" s="1166"/>
      <c r="E32" s="1166"/>
      <c r="F32" s="1171"/>
      <c r="G32" s="1166"/>
      <c r="H32" s="1194"/>
      <c r="I32" s="1171"/>
      <c r="J32" s="1171"/>
      <c r="K32" s="1174"/>
      <c r="L32" s="1192"/>
      <c r="M32" s="1171"/>
      <c r="N32" s="1177"/>
      <c r="O32" s="1166"/>
      <c r="P32" s="1171"/>
      <c r="R32" s="626"/>
    </row>
    <row r="33" spans="1:17" ht="12.75" customHeight="1">
      <c r="A33" s="39">
        <v>0</v>
      </c>
      <c r="B33" s="393" t="s">
        <v>2755</v>
      </c>
      <c r="C33" s="11"/>
      <c r="D33" s="11"/>
      <c r="E33" s="52"/>
      <c r="F33" s="33"/>
      <c r="G33" s="33"/>
      <c r="H33" s="33"/>
      <c r="I33" s="33"/>
      <c r="J33" s="11"/>
      <c r="K33" s="23"/>
      <c r="L33" s="197"/>
      <c r="M33" s="10"/>
      <c r="N33" s="10"/>
      <c r="O33" s="10"/>
      <c r="P33" s="10"/>
      <c r="Q33" s="217"/>
    </row>
    <row r="34" spans="1:17" ht="12.75" customHeight="1">
      <c r="A34" s="135"/>
      <c r="B34" s="401"/>
      <c r="C34" s="60"/>
      <c r="D34" s="60"/>
      <c r="E34" s="151"/>
      <c r="F34" s="87"/>
      <c r="G34" s="87"/>
      <c r="H34" s="87"/>
      <c r="I34" s="87"/>
      <c r="J34" s="60"/>
      <c r="K34" s="144"/>
      <c r="L34" s="1090"/>
      <c r="M34" s="79"/>
      <c r="N34" s="79"/>
      <c r="O34" s="79"/>
      <c r="P34" s="79"/>
      <c r="Q34" s="217"/>
    </row>
    <row r="35" spans="1:17" ht="12.75" customHeight="1">
      <c r="A35" s="135"/>
      <c r="B35" s="401"/>
      <c r="C35" s="60"/>
      <c r="D35" s="60"/>
      <c r="E35" s="151"/>
      <c r="F35" s="87"/>
      <c r="G35" s="87"/>
      <c r="H35" s="87"/>
      <c r="I35" s="87"/>
      <c r="J35" s="60"/>
      <c r="K35" s="144"/>
      <c r="L35" s="1090"/>
      <c r="M35" s="79"/>
      <c r="N35" s="79"/>
      <c r="O35" s="79"/>
      <c r="P35" s="79"/>
      <c r="Q35" s="217"/>
    </row>
    <row r="36" spans="1:17" ht="12.75" customHeight="1">
      <c r="A36" s="135"/>
      <c r="B36" s="401"/>
      <c r="C36" s="60"/>
      <c r="D36" s="60"/>
      <c r="E36" s="151"/>
      <c r="F36" s="87"/>
      <c r="G36" s="87"/>
      <c r="H36" s="87"/>
      <c r="I36" s="87"/>
      <c r="J36" s="60"/>
      <c r="K36" s="144"/>
      <c r="L36" s="1090"/>
      <c r="M36" s="79"/>
      <c r="N36" s="79"/>
      <c r="O36" s="79"/>
      <c r="P36" s="79"/>
      <c r="Q36" s="217"/>
    </row>
    <row r="37" spans="1:17" ht="12.75" customHeight="1">
      <c r="A37" s="135"/>
      <c r="B37" s="401"/>
      <c r="C37" s="60"/>
      <c r="D37" s="60"/>
      <c r="E37" s="151"/>
      <c r="F37" s="87"/>
      <c r="G37" s="87"/>
      <c r="H37" s="87"/>
      <c r="I37" s="87"/>
      <c r="J37" s="60"/>
      <c r="K37" s="144"/>
      <c r="L37" s="1090"/>
      <c r="M37" s="79"/>
      <c r="N37" s="79"/>
      <c r="O37" s="79"/>
      <c r="P37" s="79"/>
      <c r="Q37" s="217"/>
    </row>
    <row r="38" spans="2:17" ht="13.5" customHeight="1">
      <c r="B38" s="4" t="s">
        <v>2472</v>
      </c>
      <c r="C38" s="60"/>
      <c r="D38" s="60"/>
      <c r="E38" s="87"/>
      <c r="F38" s="8"/>
      <c r="G38" s="8"/>
      <c r="H38" s="67"/>
      <c r="I38" s="67"/>
      <c r="J38" s="88"/>
      <c r="K38" s="89"/>
      <c r="L38" s="88"/>
      <c r="M38" s="90"/>
      <c r="N38" s="79"/>
      <c r="O38" s="79"/>
      <c r="P38" s="79"/>
      <c r="Q38" s="8"/>
    </row>
    <row r="39" spans="1:27" s="428" customFormat="1" ht="16.5" customHeight="1">
      <c r="A39" s="1161" t="s">
        <v>1474</v>
      </c>
      <c r="B39" s="1164" t="s">
        <v>2913</v>
      </c>
      <c r="C39" s="1167" t="s">
        <v>1668</v>
      </c>
      <c r="D39" s="1164" t="s">
        <v>2911</v>
      </c>
      <c r="E39" s="1164" t="s">
        <v>2914</v>
      </c>
      <c r="F39" s="1170" t="s">
        <v>3056</v>
      </c>
      <c r="G39" s="1164" t="s">
        <v>2912</v>
      </c>
      <c r="H39" s="1172" t="s">
        <v>3057</v>
      </c>
      <c r="I39" s="1170" t="s">
        <v>2915</v>
      </c>
      <c r="J39" s="1170" t="s">
        <v>2916</v>
      </c>
      <c r="K39" s="1188" t="s">
        <v>2918</v>
      </c>
      <c r="L39" s="1190" t="s">
        <v>2917</v>
      </c>
      <c r="M39" s="1189" t="s">
        <v>477</v>
      </c>
      <c r="N39" s="1175" t="s">
        <v>2919</v>
      </c>
      <c r="O39" s="1164" t="s">
        <v>2920</v>
      </c>
      <c r="P39" s="1189" t="s">
        <v>199</v>
      </c>
      <c r="R39" s="625"/>
      <c r="S39"/>
      <c r="T39"/>
      <c r="U39"/>
      <c r="V39"/>
      <c r="W39"/>
      <c r="X39"/>
      <c r="Y39"/>
      <c r="Z39"/>
      <c r="AA39"/>
    </row>
    <row r="40" spans="1:18" s="428" customFormat="1" ht="16.5" customHeight="1">
      <c r="A40" s="1162"/>
      <c r="B40" s="1165"/>
      <c r="C40" s="1168"/>
      <c r="D40" s="1165"/>
      <c r="E40" s="1165"/>
      <c r="F40" s="1171"/>
      <c r="G40" s="1165"/>
      <c r="H40" s="1193"/>
      <c r="I40" s="1171"/>
      <c r="J40" s="1171"/>
      <c r="K40" s="1173"/>
      <c r="L40" s="1191"/>
      <c r="M40" s="1171"/>
      <c r="N40" s="1176"/>
      <c r="O40" s="1165"/>
      <c r="P40" s="1171"/>
      <c r="R40" s="626"/>
    </row>
    <row r="41" spans="1:18" s="428" customFormat="1" ht="24" customHeight="1">
      <c r="A41" s="1163"/>
      <c r="B41" s="1166"/>
      <c r="C41" s="1169"/>
      <c r="D41" s="1166"/>
      <c r="E41" s="1166"/>
      <c r="F41" s="1171"/>
      <c r="G41" s="1166"/>
      <c r="H41" s="1194"/>
      <c r="I41" s="1171"/>
      <c r="J41" s="1171"/>
      <c r="K41" s="1174"/>
      <c r="L41" s="1192"/>
      <c r="M41" s="1171"/>
      <c r="N41" s="1177"/>
      <c r="O41" s="1166"/>
      <c r="P41" s="1171"/>
      <c r="R41" s="626"/>
    </row>
    <row r="42" spans="1:17" ht="12.75" customHeight="1">
      <c r="A42" s="39">
        <v>0</v>
      </c>
      <c r="B42" s="393" t="s">
        <v>2755</v>
      </c>
      <c r="C42" s="11"/>
      <c r="D42" s="11"/>
      <c r="E42" s="52"/>
      <c r="F42" s="33"/>
      <c r="G42" s="33"/>
      <c r="H42" s="33"/>
      <c r="I42" s="33"/>
      <c r="J42" s="11"/>
      <c r="K42" s="23"/>
      <c r="L42" s="197"/>
      <c r="M42" s="10"/>
      <c r="N42" s="10"/>
      <c r="O42" s="10"/>
      <c r="P42" s="10"/>
      <c r="Q42" s="217"/>
    </row>
    <row r="43" ht="13.5" customHeight="1">
      <c r="Q43" s="8"/>
    </row>
    <row r="44" ht="13.5" customHeight="1">
      <c r="Q44" s="8"/>
    </row>
    <row r="45" spans="2:17" ht="15">
      <c r="B45" s="4" t="s">
        <v>2205</v>
      </c>
      <c r="C45" s="60"/>
      <c r="D45" s="60"/>
      <c r="E45" s="87"/>
      <c r="F45" s="8"/>
      <c r="G45" s="8"/>
      <c r="H45" s="67"/>
      <c r="I45" s="67"/>
      <c r="J45" s="88"/>
      <c r="K45" s="89"/>
      <c r="L45" s="88"/>
      <c r="M45" s="90"/>
      <c r="N45" s="79"/>
      <c r="O45" s="79"/>
      <c r="P45" s="79"/>
      <c r="Q45" s="5"/>
    </row>
    <row r="46" spans="1:27" s="428" customFormat="1" ht="16.5" customHeight="1">
      <c r="A46" s="1161" t="s">
        <v>1474</v>
      </c>
      <c r="B46" s="1164" t="s">
        <v>2913</v>
      </c>
      <c r="C46" s="1167" t="s">
        <v>1668</v>
      </c>
      <c r="D46" s="1164" t="s">
        <v>2911</v>
      </c>
      <c r="E46" s="1164" t="s">
        <v>2914</v>
      </c>
      <c r="F46" s="1170" t="s">
        <v>3056</v>
      </c>
      <c r="G46" s="1164" t="s">
        <v>2912</v>
      </c>
      <c r="H46" s="1172" t="s">
        <v>3057</v>
      </c>
      <c r="I46" s="1170" t="s">
        <v>2915</v>
      </c>
      <c r="J46" s="1170" t="s">
        <v>2916</v>
      </c>
      <c r="K46" s="1188" t="s">
        <v>2918</v>
      </c>
      <c r="L46" s="1190" t="s">
        <v>2917</v>
      </c>
      <c r="M46" s="1189" t="s">
        <v>477</v>
      </c>
      <c r="N46" s="1175" t="s">
        <v>2919</v>
      </c>
      <c r="O46" s="1164" t="s">
        <v>2920</v>
      </c>
      <c r="P46" s="1189" t="s">
        <v>199</v>
      </c>
      <c r="R46" s="625"/>
      <c r="S46"/>
      <c r="T46"/>
      <c r="U46"/>
      <c r="V46"/>
      <c r="W46"/>
      <c r="X46"/>
      <c r="Y46"/>
      <c r="Z46"/>
      <c r="AA46"/>
    </row>
    <row r="47" spans="1:18" s="428" customFormat="1" ht="16.5" customHeight="1">
      <c r="A47" s="1162"/>
      <c r="B47" s="1165"/>
      <c r="C47" s="1168"/>
      <c r="D47" s="1165"/>
      <c r="E47" s="1165"/>
      <c r="F47" s="1171"/>
      <c r="G47" s="1165"/>
      <c r="H47" s="1193"/>
      <c r="I47" s="1171"/>
      <c r="J47" s="1171"/>
      <c r="K47" s="1173"/>
      <c r="L47" s="1191"/>
      <c r="M47" s="1171"/>
      <c r="N47" s="1176"/>
      <c r="O47" s="1165"/>
      <c r="P47" s="1171"/>
      <c r="R47" s="626"/>
    </row>
    <row r="48" spans="1:18" s="428" customFormat="1" ht="24" customHeight="1">
      <c r="A48" s="1163"/>
      <c r="B48" s="1166"/>
      <c r="C48" s="1169"/>
      <c r="D48" s="1166"/>
      <c r="E48" s="1166"/>
      <c r="F48" s="1171"/>
      <c r="G48" s="1166"/>
      <c r="H48" s="1194"/>
      <c r="I48" s="1171"/>
      <c r="J48" s="1171"/>
      <c r="K48" s="1174"/>
      <c r="L48" s="1192"/>
      <c r="M48" s="1171"/>
      <c r="N48" s="1177"/>
      <c r="O48" s="1166"/>
      <c r="P48" s="1171"/>
      <c r="R48" s="626"/>
    </row>
    <row r="49" spans="1:17" ht="12.75" customHeight="1">
      <c r="A49" s="39">
        <v>0</v>
      </c>
      <c r="B49" s="393" t="s">
        <v>2755</v>
      </c>
      <c r="C49" s="11"/>
      <c r="D49" s="11"/>
      <c r="E49" s="52"/>
      <c r="F49" s="33"/>
      <c r="G49" s="33"/>
      <c r="H49" s="33"/>
      <c r="I49" s="33"/>
      <c r="J49" s="11"/>
      <c r="K49" s="23"/>
      <c r="L49" s="197"/>
      <c r="M49" s="10"/>
      <c r="N49" s="10"/>
      <c r="O49" s="10"/>
      <c r="P49" s="10"/>
      <c r="Q49" s="217"/>
    </row>
    <row r="50" ht="13.5" customHeight="1">
      <c r="Q50" s="8"/>
    </row>
    <row r="51" spans="1:17" ht="15">
      <c r="A51" s="4" t="s">
        <v>1347</v>
      </c>
      <c r="B51" s="4"/>
      <c r="C51" s="60"/>
      <c r="D51" s="60"/>
      <c r="E51" s="87"/>
      <c r="F51" s="8"/>
      <c r="G51" s="8"/>
      <c r="H51" s="67"/>
      <c r="I51" s="67"/>
      <c r="J51" s="88"/>
      <c r="K51" s="89"/>
      <c r="L51" s="88"/>
      <c r="M51" s="90"/>
      <c r="N51" s="79"/>
      <c r="O51" s="79"/>
      <c r="P51" s="79"/>
      <c r="Q51" s="8"/>
    </row>
    <row r="52" spans="1:27" s="428" customFormat="1" ht="16.5" customHeight="1">
      <c r="A52" s="1161" t="s">
        <v>1474</v>
      </c>
      <c r="B52" s="1164" t="s">
        <v>2913</v>
      </c>
      <c r="C52" s="1167" t="s">
        <v>1668</v>
      </c>
      <c r="D52" s="1164" t="s">
        <v>2911</v>
      </c>
      <c r="E52" s="1164" t="s">
        <v>2914</v>
      </c>
      <c r="F52" s="1170" t="s">
        <v>3056</v>
      </c>
      <c r="G52" s="1164" t="s">
        <v>2912</v>
      </c>
      <c r="H52" s="1172" t="s">
        <v>3057</v>
      </c>
      <c r="I52" s="1170" t="s">
        <v>2915</v>
      </c>
      <c r="J52" s="1170" t="s">
        <v>2916</v>
      </c>
      <c r="K52" s="1188" t="s">
        <v>2918</v>
      </c>
      <c r="L52" s="1190" t="s">
        <v>2917</v>
      </c>
      <c r="M52" s="1189" t="s">
        <v>477</v>
      </c>
      <c r="N52" s="1175" t="s">
        <v>2919</v>
      </c>
      <c r="O52" s="1164" t="s">
        <v>2920</v>
      </c>
      <c r="P52" s="1189" t="s">
        <v>199</v>
      </c>
      <c r="R52" s="625"/>
      <c r="S52"/>
      <c r="T52"/>
      <c r="U52"/>
      <c r="V52"/>
      <c r="W52"/>
      <c r="X52"/>
      <c r="Y52"/>
      <c r="Z52"/>
      <c r="AA52"/>
    </row>
    <row r="53" spans="1:18" s="428" customFormat="1" ht="16.5" customHeight="1">
      <c r="A53" s="1162"/>
      <c r="B53" s="1165"/>
      <c r="C53" s="1168"/>
      <c r="D53" s="1165"/>
      <c r="E53" s="1165"/>
      <c r="F53" s="1171"/>
      <c r="G53" s="1165"/>
      <c r="H53" s="1193"/>
      <c r="I53" s="1171"/>
      <c r="J53" s="1171"/>
      <c r="K53" s="1173"/>
      <c r="L53" s="1191"/>
      <c r="M53" s="1171"/>
      <c r="N53" s="1176"/>
      <c r="O53" s="1165"/>
      <c r="P53" s="1171"/>
      <c r="R53" s="626"/>
    </row>
    <row r="54" spans="1:18" s="428" customFormat="1" ht="24" customHeight="1">
      <c r="A54" s="1163"/>
      <c r="B54" s="1166"/>
      <c r="C54" s="1169"/>
      <c r="D54" s="1166"/>
      <c r="E54" s="1166"/>
      <c r="F54" s="1171"/>
      <c r="G54" s="1166"/>
      <c r="H54" s="1194"/>
      <c r="I54" s="1171"/>
      <c r="J54" s="1171"/>
      <c r="K54" s="1174"/>
      <c r="L54" s="1192"/>
      <c r="M54" s="1171"/>
      <c r="N54" s="1177"/>
      <c r="O54" s="1166"/>
      <c r="P54" s="1171"/>
      <c r="R54" s="626"/>
    </row>
    <row r="55" spans="1:17" ht="12.75" customHeight="1">
      <c r="A55" s="30">
        <v>1</v>
      </c>
      <c r="B55" s="55">
        <v>1</v>
      </c>
      <c r="C55" s="55" t="s">
        <v>1564</v>
      </c>
      <c r="D55" s="206"/>
      <c r="E55" s="263" t="s">
        <v>3399</v>
      </c>
      <c r="F55" s="439" t="s">
        <v>583</v>
      </c>
      <c r="G55" s="278"/>
      <c r="H55" s="53"/>
      <c r="I55" s="277">
        <v>35129</v>
      </c>
      <c r="J55" s="14"/>
      <c r="K55" s="69"/>
      <c r="L55" s="35"/>
      <c r="M55" s="53"/>
      <c r="N55" s="14" t="s">
        <v>3081</v>
      </c>
      <c r="O55" s="14" t="s">
        <v>3081</v>
      </c>
      <c r="P55" s="13"/>
      <c r="Q55" s="217"/>
    </row>
    <row r="56" spans="1:17" ht="13.5" customHeight="1">
      <c r="A56" s="30">
        <v>2</v>
      </c>
      <c r="B56" s="55">
        <v>2</v>
      </c>
      <c r="C56" s="55" t="s">
        <v>582</v>
      </c>
      <c r="D56" s="22"/>
      <c r="E56" s="263" t="s">
        <v>3399</v>
      </c>
      <c r="F56" s="22" t="s">
        <v>652</v>
      </c>
      <c r="G56" s="279"/>
      <c r="H56" s="51"/>
      <c r="I56" s="263">
        <v>35142</v>
      </c>
      <c r="J56" s="51"/>
      <c r="K56" s="51"/>
      <c r="L56" s="51"/>
      <c r="M56" s="51"/>
      <c r="N56" s="14" t="s">
        <v>3081</v>
      </c>
      <c r="O56" s="14" t="s">
        <v>3081</v>
      </c>
      <c r="P56" s="51"/>
      <c r="Q56" s="8"/>
    </row>
    <row r="57" spans="1:17" ht="12.75">
      <c r="A57" s="30">
        <v>3</v>
      </c>
      <c r="B57" s="26">
        <v>7</v>
      </c>
      <c r="C57" s="26" t="s">
        <v>297</v>
      </c>
      <c r="D57" s="11"/>
      <c r="E57" s="263" t="s">
        <v>3399</v>
      </c>
      <c r="F57" s="11" t="s">
        <v>526</v>
      </c>
      <c r="G57" s="279"/>
      <c r="H57" s="51"/>
      <c r="I57" s="280">
        <v>38197</v>
      </c>
      <c r="J57" s="51"/>
      <c r="K57" s="51"/>
      <c r="L57" s="51"/>
      <c r="M57" s="51"/>
      <c r="N57" s="14" t="s">
        <v>3081</v>
      </c>
      <c r="O57" s="14" t="s">
        <v>3081</v>
      </c>
      <c r="P57" s="209"/>
      <c r="Q57" s="5"/>
    </row>
    <row r="58" spans="1:17" ht="24">
      <c r="A58" s="30">
        <v>4</v>
      </c>
      <c r="B58" s="26">
        <v>15</v>
      </c>
      <c r="C58" s="26" t="s">
        <v>1035</v>
      </c>
      <c r="D58" s="11"/>
      <c r="E58" s="263" t="s">
        <v>3399</v>
      </c>
      <c r="F58" s="11" t="s">
        <v>2541</v>
      </c>
      <c r="G58" s="271"/>
      <c r="H58" s="33"/>
      <c r="I58" s="271">
        <v>39689</v>
      </c>
      <c r="J58" s="11"/>
      <c r="K58" s="11" t="s">
        <v>2737</v>
      </c>
      <c r="L58" s="23" t="s">
        <v>1220</v>
      </c>
      <c r="M58" s="197" t="s">
        <v>2456</v>
      </c>
      <c r="N58" s="14" t="s">
        <v>3081</v>
      </c>
      <c r="O58" s="14" t="s">
        <v>3081</v>
      </c>
      <c r="P58" s="10"/>
      <c r="Q58" s="649"/>
    </row>
    <row r="59" spans="1:17" ht="48">
      <c r="A59" s="30">
        <v>5</v>
      </c>
      <c r="B59" s="26">
        <v>24</v>
      </c>
      <c r="C59" s="26" t="s">
        <v>2485</v>
      </c>
      <c r="D59" s="45" t="s">
        <v>2755</v>
      </c>
      <c r="E59" s="263" t="s">
        <v>3399</v>
      </c>
      <c r="F59" s="45" t="s">
        <v>3381</v>
      </c>
      <c r="G59" s="271"/>
      <c r="H59" s="51"/>
      <c r="I59" s="271">
        <v>41569</v>
      </c>
      <c r="J59" s="10"/>
      <c r="K59" s="10" t="s">
        <v>938</v>
      </c>
      <c r="L59" s="10" t="s">
        <v>1036</v>
      </c>
      <c r="M59" s="11" t="s">
        <v>939</v>
      </c>
      <c r="N59" s="14" t="s">
        <v>3081</v>
      </c>
      <c r="O59" s="14" t="s">
        <v>3081</v>
      </c>
      <c r="P59" s="310"/>
      <c r="Q59" s="2"/>
    </row>
    <row r="60" spans="1:18" ht="84">
      <c r="A60" s="30">
        <v>6</v>
      </c>
      <c r="B60" s="26">
        <v>25</v>
      </c>
      <c r="C60" s="26" t="s">
        <v>974</v>
      </c>
      <c r="D60" s="45" t="s">
        <v>2755</v>
      </c>
      <c r="E60" s="263" t="s">
        <v>3399</v>
      </c>
      <c r="F60" s="45" t="s">
        <v>3382</v>
      </c>
      <c r="G60" s="51"/>
      <c r="H60" s="51"/>
      <c r="I60" s="271">
        <v>41836</v>
      </c>
      <c r="J60" s="10"/>
      <c r="K60" s="10" t="s">
        <v>768</v>
      </c>
      <c r="L60" s="10" t="s">
        <v>1220</v>
      </c>
      <c r="M60" s="11" t="s">
        <v>975</v>
      </c>
      <c r="N60" s="14" t="s">
        <v>3081</v>
      </c>
      <c r="O60" s="14" t="s">
        <v>3081</v>
      </c>
      <c r="P60" s="10"/>
      <c r="Q60" s="650"/>
      <c r="R60" s="625">
        <v>1</v>
      </c>
    </row>
    <row r="61" spans="1:18" s="468" customFormat="1" ht="96">
      <c r="A61" s="833">
        <v>7</v>
      </c>
      <c r="B61" s="1009">
        <v>21</v>
      </c>
      <c r="C61" s="1010" t="s">
        <v>2709</v>
      </c>
      <c r="D61" s="322" t="s">
        <v>2755</v>
      </c>
      <c r="E61" s="780" t="s">
        <v>3399</v>
      </c>
      <c r="F61" s="45" t="s">
        <v>3380</v>
      </c>
      <c r="G61" s="1011" t="s">
        <v>3465</v>
      </c>
      <c r="H61" s="1011"/>
      <c r="I61" s="780">
        <v>40709</v>
      </c>
      <c r="J61" s="45" t="s">
        <v>2755</v>
      </c>
      <c r="K61" s="45" t="s">
        <v>1460</v>
      </c>
      <c r="L61" s="976" t="s">
        <v>1220</v>
      </c>
      <c r="M61" s="473" t="s">
        <v>2755</v>
      </c>
      <c r="N61" s="59" t="s">
        <v>3081</v>
      </c>
      <c r="O61" s="59" t="s">
        <v>3081</v>
      </c>
      <c r="P61" s="40" t="s">
        <v>3938</v>
      </c>
      <c r="Q61" s="1012"/>
      <c r="R61" s="756">
        <v>1</v>
      </c>
    </row>
    <row r="62" spans="1:17" ht="12.75">
      <c r="A62" s="135"/>
      <c r="B62" s="241"/>
      <c r="C62" s="112"/>
      <c r="D62" s="112"/>
      <c r="E62" s="299"/>
      <c r="F62" s="2"/>
      <c r="G62" s="2"/>
      <c r="H62" s="2"/>
      <c r="I62" s="2"/>
      <c r="J62" s="79"/>
      <c r="K62" s="79"/>
      <c r="L62" s="60"/>
      <c r="M62" s="79"/>
      <c r="N62" s="79"/>
      <c r="O62" s="79"/>
      <c r="P62" s="79"/>
      <c r="Q62" s="79"/>
    </row>
    <row r="63" spans="1:17" ht="15">
      <c r="A63" s="4" t="s">
        <v>1378</v>
      </c>
      <c r="B63" s="86"/>
      <c r="C63" s="60"/>
      <c r="D63" s="60"/>
      <c r="E63" s="91"/>
      <c r="F63" s="92"/>
      <c r="G63" s="92"/>
      <c r="H63" s="8"/>
      <c r="I63" s="8"/>
      <c r="J63" s="79"/>
      <c r="K63" s="79"/>
      <c r="L63" s="90"/>
      <c r="M63" s="90"/>
      <c r="N63" s="79"/>
      <c r="O63" s="79"/>
      <c r="P63" s="79"/>
      <c r="Q63" s="651"/>
    </row>
    <row r="64" spans="1:27" s="428" customFormat="1" ht="16.5" customHeight="1">
      <c r="A64" s="1161" t="s">
        <v>1474</v>
      </c>
      <c r="B64" s="1164" t="s">
        <v>2913</v>
      </c>
      <c r="C64" s="1167" t="s">
        <v>1668</v>
      </c>
      <c r="D64" s="1164" t="s">
        <v>2911</v>
      </c>
      <c r="E64" s="1164" t="s">
        <v>2914</v>
      </c>
      <c r="F64" s="1170" t="s">
        <v>3056</v>
      </c>
      <c r="G64" s="1164" t="s">
        <v>2912</v>
      </c>
      <c r="H64" s="1172" t="s">
        <v>3057</v>
      </c>
      <c r="I64" s="1170" t="s">
        <v>2915</v>
      </c>
      <c r="J64" s="1170" t="s">
        <v>2916</v>
      </c>
      <c r="K64" s="1188" t="s">
        <v>2918</v>
      </c>
      <c r="L64" s="1190" t="s">
        <v>2917</v>
      </c>
      <c r="M64" s="1189" t="s">
        <v>477</v>
      </c>
      <c r="N64" s="1175" t="s">
        <v>2919</v>
      </c>
      <c r="O64" s="1164" t="s">
        <v>2920</v>
      </c>
      <c r="P64" s="1189" t="s">
        <v>199</v>
      </c>
      <c r="R64" s="625"/>
      <c r="S64"/>
      <c r="T64"/>
      <c r="U64"/>
      <c r="V64"/>
      <c r="W64"/>
      <c r="X64"/>
      <c r="Y64"/>
      <c r="Z64"/>
      <c r="AA64"/>
    </row>
    <row r="65" spans="1:18" s="428" customFormat="1" ht="16.5" customHeight="1">
      <c r="A65" s="1162"/>
      <c r="B65" s="1165"/>
      <c r="C65" s="1168"/>
      <c r="D65" s="1165"/>
      <c r="E65" s="1165"/>
      <c r="F65" s="1171"/>
      <c r="G65" s="1165"/>
      <c r="H65" s="1193"/>
      <c r="I65" s="1171"/>
      <c r="J65" s="1171"/>
      <c r="K65" s="1173"/>
      <c r="L65" s="1191"/>
      <c r="M65" s="1171"/>
      <c r="N65" s="1176"/>
      <c r="O65" s="1165"/>
      <c r="P65" s="1171"/>
      <c r="R65" s="626"/>
    </row>
    <row r="66" spans="1:18" s="428" customFormat="1" ht="24" customHeight="1">
      <c r="A66" s="1163"/>
      <c r="B66" s="1166"/>
      <c r="C66" s="1169"/>
      <c r="D66" s="1166"/>
      <c r="E66" s="1166"/>
      <c r="F66" s="1171"/>
      <c r="G66" s="1166"/>
      <c r="H66" s="1194"/>
      <c r="I66" s="1171"/>
      <c r="J66" s="1171"/>
      <c r="K66" s="1174"/>
      <c r="L66" s="1192"/>
      <c r="M66" s="1171"/>
      <c r="N66" s="1177"/>
      <c r="O66" s="1166"/>
      <c r="P66" s="1171"/>
      <c r="R66" s="626"/>
    </row>
    <row r="67" spans="1:17" ht="12.75" customHeight="1">
      <c r="A67" s="39">
        <v>0</v>
      </c>
      <c r="B67" s="393" t="s">
        <v>2755</v>
      </c>
      <c r="C67" s="11"/>
      <c r="D67" s="11"/>
      <c r="E67" s="52"/>
      <c r="F67" s="33"/>
      <c r="G67" s="33"/>
      <c r="H67" s="33"/>
      <c r="I67" s="33"/>
      <c r="J67" s="11"/>
      <c r="K67" s="23"/>
      <c r="L67" s="197"/>
      <c r="M67" s="10"/>
      <c r="N67" s="10"/>
      <c r="O67" s="10"/>
      <c r="P67" s="10"/>
      <c r="Q67" s="217"/>
    </row>
    <row r="68" spans="1:17" ht="12.75">
      <c r="A68" s="2"/>
      <c r="B68" s="2"/>
      <c r="C68" s="2"/>
      <c r="D68" s="2"/>
      <c r="E68" s="2"/>
      <c r="F68" s="2"/>
      <c r="G68" s="2"/>
      <c r="H68" s="2"/>
      <c r="I68" s="2"/>
      <c r="J68" s="2"/>
      <c r="K68" s="2"/>
      <c r="L68" s="2"/>
      <c r="M68" s="2"/>
      <c r="N68" s="2"/>
      <c r="O68" s="2"/>
      <c r="P68" s="2"/>
      <c r="Q68" s="8"/>
    </row>
    <row r="69" spans="1:17" ht="12.75">
      <c r="A69" s="2"/>
      <c r="B69" s="2"/>
      <c r="C69" s="2"/>
      <c r="D69" s="2"/>
      <c r="E69" s="2"/>
      <c r="F69" s="2"/>
      <c r="G69" s="2"/>
      <c r="H69" s="2"/>
      <c r="I69" s="2"/>
      <c r="J69" s="2"/>
      <c r="K69" s="2"/>
      <c r="L69" s="2"/>
      <c r="M69" s="2"/>
      <c r="N69" s="2"/>
      <c r="O69" s="2"/>
      <c r="P69" s="2"/>
      <c r="Q69" s="8"/>
    </row>
    <row r="70" spans="1:17" ht="12.75">
      <c r="A70" s="2"/>
      <c r="B70" s="2"/>
      <c r="C70" s="2"/>
      <c r="D70" s="2"/>
      <c r="E70" s="2"/>
      <c r="F70" s="2"/>
      <c r="G70" s="2"/>
      <c r="H70" s="2"/>
      <c r="I70" s="2"/>
      <c r="J70" s="2"/>
      <c r="K70" s="2"/>
      <c r="L70" s="2"/>
      <c r="M70" s="2"/>
      <c r="N70" s="2"/>
      <c r="O70" s="2"/>
      <c r="P70" s="2"/>
      <c r="Q70" s="8"/>
    </row>
    <row r="71" spans="1:17" ht="12.75">
      <c r="A71" s="2"/>
      <c r="B71" s="2"/>
      <c r="C71" s="2"/>
      <c r="D71" s="2"/>
      <c r="E71" s="2"/>
      <c r="F71" s="2"/>
      <c r="G71" s="2"/>
      <c r="H71" s="2"/>
      <c r="I71" s="2"/>
      <c r="J71" s="2"/>
      <c r="K71" s="2"/>
      <c r="L71" s="2"/>
      <c r="M71" s="2"/>
      <c r="N71" s="2"/>
      <c r="O71" s="2"/>
      <c r="P71" s="2"/>
      <c r="Q71" s="8"/>
    </row>
    <row r="72" spans="1:17" ht="12.75">
      <c r="A72" s="2"/>
      <c r="B72" s="2"/>
      <c r="C72" s="2"/>
      <c r="D72" s="2"/>
      <c r="E72" s="2"/>
      <c r="F72" s="2"/>
      <c r="G72" s="2"/>
      <c r="H72" s="2"/>
      <c r="I72" s="2"/>
      <c r="J72" s="2"/>
      <c r="K72" s="2"/>
      <c r="L72" s="2"/>
      <c r="M72" s="2"/>
      <c r="N72" s="2"/>
      <c r="O72" s="2"/>
      <c r="P72" s="2"/>
      <c r="Q72" s="8"/>
    </row>
    <row r="73" spans="1:17" ht="15">
      <c r="A73" s="4" t="s">
        <v>2488</v>
      </c>
      <c r="B73" s="86"/>
      <c r="C73" s="60"/>
      <c r="D73" s="60"/>
      <c r="E73" s="91"/>
      <c r="F73" s="92"/>
      <c r="G73" s="92"/>
      <c r="H73" s="258"/>
      <c r="I73" s="8"/>
      <c r="J73" s="79"/>
      <c r="K73" s="79"/>
      <c r="L73" s="90"/>
      <c r="M73" s="90"/>
      <c r="N73" s="79"/>
      <c r="O73" s="79"/>
      <c r="P73" s="79"/>
      <c r="Q73" s="5"/>
    </row>
    <row r="74" spans="1:27" s="428" customFormat="1" ht="16.5" customHeight="1">
      <c r="A74" s="1161" t="s">
        <v>1474</v>
      </c>
      <c r="B74" s="1164" t="s">
        <v>2913</v>
      </c>
      <c r="C74" s="1167" t="s">
        <v>1668</v>
      </c>
      <c r="D74" s="1164" t="s">
        <v>2911</v>
      </c>
      <c r="E74" s="1164" t="s">
        <v>2914</v>
      </c>
      <c r="F74" s="1170" t="s">
        <v>3056</v>
      </c>
      <c r="G74" s="1164" t="s">
        <v>2912</v>
      </c>
      <c r="H74" s="1172" t="s">
        <v>3057</v>
      </c>
      <c r="I74" s="1172" t="s">
        <v>2915</v>
      </c>
      <c r="J74" s="1172" t="s">
        <v>2916</v>
      </c>
      <c r="K74" s="1188" t="s">
        <v>2918</v>
      </c>
      <c r="L74" s="1190" t="s">
        <v>2917</v>
      </c>
      <c r="M74" s="1189" t="s">
        <v>477</v>
      </c>
      <c r="N74" s="1175" t="s">
        <v>2919</v>
      </c>
      <c r="O74" s="1164" t="s">
        <v>2920</v>
      </c>
      <c r="P74" s="1189" t="s">
        <v>199</v>
      </c>
      <c r="R74" s="625"/>
      <c r="S74"/>
      <c r="T74"/>
      <c r="U74"/>
      <c r="V74"/>
      <c r="W74"/>
      <c r="X74"/>
      <c r="Y74"/>
      <c r="Z74"/>
      <c r="AA74"/>
    </row>
    <row r="75" spans="1:18" s="428" customFormat="1" ht="16.5" customHeight="1">
      <c r="A75" s="1162"/>
      <c r="B75" s="1165"/>
      <c r="C75" s="1168"/>
      <c r="D75" s="1165"/>
      <c r="E75" s="1165"/>
      <c r="F75" s="1171"/>
      <c r="G75" s="1165"/>
      <c r="H75" s="1193"/>
      <c r="I75" s="1208"/>
      <c r="J75" s="1208"/>
      <c r="K75" s="1173"/>
      <c r="L75" s="1191"/>
      <c r="M75" s="1171"/>
      <c r="N75" s="1176"/>
      <c r="O75" s="1165"/>
      <c r="P75" s="1171"/>
      <c r="R75" s="626"/>
    </row>
    <row r="76" spans="1:18" s="428" customFormat="1" ht="24" customHeight="1">
      <c r="A76" s="1163"/>
      <c r="B76" s="1166"/>
      <c r="C76" s="1169"/>
      <c r="D76" s="1166"/>
      <c r="E76" s="1166"/>
      <c r="F76" s="1171"/>
      <c r="G76" s="1166"/>
      <c r="H76" s="1194"/>
      <c r="I76" s="1209"/>
      <c r="J76" s="1209"/>
      <c r="K76" s="1174"/>
      <c r="L76" s="1192"/>
      <c r="M76" s="1171"/>
      <c r="N76" s="1177"/>
      <c r="O76" s="1166"/>
      <c r="P76" s="1171"/>
      <c r="R76" s="626"/>
    </row>
    <row r="77" spans="1:17" ht="12.75" customHeight="1">
      <c r="A77" s="39">
        <v>0</v>
      </c>
      <c r="B77" s="393" t="s">
        <v>2755</v>
      </c>
      <c r="C77" s="11"/>
      <c r="D77" s="11"/>
      <c r="E77" s="52"/>
      <c r="F77" s="33"/>
      <c r="G77" s="33"/>
      <c r="H77" s="33"/>
      <c r="I77" s="33"/>
      <c r="J77" s="11"/>
      <c r="K77" s="23"/>
      <c r="L77" s="197"/>
      <c r="M77" s="10"/>
      <c r="N77" s="10"/>
      <c r="O77" s="10"/>
      <c r="P77" s="10"/>
      <c r="Q77" s="217"/>
    </row>
    <row r="78" spans="1:17" ht="12.75">
      <c r="A78" s="2"/>
      <c r="B78" s="2"/>
      <c r="C78" s="2"/>
      <c r="D78" s="2"/>
      <c r="E78" s="2"/>
      <c r="F78" s="2"/>
      <c r="G78" s="2"/>
      <c r="H78" s="2"/>
      <c r="I78" s="2"/>
      <c r="J78" s="2"/>
      <c r="K78" s="2"/>
      <c r="L78" s="2"/>
      <c r="M78" s="2"/>
      <c r="N78" s="2"/>
      <c r="O78" s="2"/>
      <c r="P78" s="2"/>
      <c r="Q78" s="8"/>
    </row>
    <row r="79" spans="1:17" ht="15">
      <c r="A79" s="4" t="s">
        <v>2708</v>
      </c>
      <c r="B79" s="86"/>
      <c r="C79" s="60"/>
      <c r="D79" s="60"/>
      <c r="E79" s="91"/>
      <c r="F79" s="92"/>
      <c r="G79" s="92"/>
      <c r="H79" s="8"/>
      <c r="I79" s="8"/>
      <c r="J79" s="79"/>
      <c r="K79" s="79"/>
      <c r="L79" s="90"/>
      <c r="M79" s="90"/>
      <c r="N79" s="79"/>
      <c r="O79" s="79"/>
      <c r="P79" s="79"/>
      <c r="Q79" s="5"/>
    </row>
    <row r="80" spans="1:17" ht="15">
      <c r="A80" s="4" t="s">
        <v>1212</v>
      </c>
      <c r="B80" s="86"/>
      <c r="C80" s="60"/>
      <c r="D80" s="60"/>
      <c r="E80" s="91"/>
      <c r="F80" s="92"/>
      <c r="G80" s="92"/>
      <c r="H80" s="8"/>
      <c r="I80" s="8"/>
      <c r="J80" s="79"/>
      <c r="K80" s="79"/>
      <c r="L80" s="90"/>
      <c r="M80" s="90"/>
      <c r="N80" s="79"/>
      <c r="O80" s="79"/>
      <c r="P80" s="79"/>
      <c r="Q80" s="2"/>
    </row>
    <row r="81" spans="1:27" s="428" customFormat="1" ht="16.5" customHeight="1">
      <c r="A81" s="1161" t="s">
        <v>1474</v>
      </c>
      <c r="B81" s="1164" t="s">
        <v>2913</v>
      </c>
      <c r="C81" s="1167" t="s">
        <v>1668</v>
      </c>
      <c r="D81" s="1164" t="s">
        <v>2911</v>
      </c>
      <c r="E81" s="1164" t="s">
        <v>2914</v>
      </c>
      <c r="F81" s="1170" t="s">
        <v>3056</v>
      </c>
      <c r="G81" s="1164" t="s">
        <v>2912</v>
      </c>
      <c r="H81" s="1172" t="s">
        <v>3057</v>
      </c>
      <c r="I81" s="1170" t="s">
        <v>3383</v>
      </c>
      <c r="J81" s="1170" t="s">
        <v>3384</v>
      </c>
      <c r="K81" s="1188" t="s">
        <v>2918</v>
      </c>
      <c r="L81" s="1190" t="s">
        <v>2917</v>
      </c>
      <c r="M81" s="1189" t="s">
        <v>477</v>
      </c>
      <c r="N81" s="1175" t="s">
        <v>2919</v>
      </c>
      <c r="O81" s="1164" t="s">
        <v>2920</v>
      </c>
      <c r="P81" s="1189" t="s">
        <v>199</v>
      </c>
      <c r="R81" s="625"/>
      <c r="S81"/>
      <c r="T81"/>
      <c r="U81"/>
      <c r="V81"/>
      <c r="W81"/>
      <c r="X81"/>
      <c r="Y81"/>
      <c r="Z81"/>
      <c r="AA81"/>
    </row>
    <row r="82" spans="1:18" s="428" customFormat="1" ht="16.5" customHeight="1">
      <c r="A82" s="1162"/>
      <c r="B82" s="1165"/>
      <c r="C82" s="1168"/>
      <c r="D82" s="1165"/>
      <c r="E82" s="1165"/>
      <c r="F82" s="1171"/>
      <c r="G82" s="1165"/>
      <c r="H82" s="1193"/>
      <c r="I82" s="1171"/>
      <c r="J82" s="1171"/>
      <c r="K82" s="1173"/>
      <c r="L82" s="1191"/>
      <c r="M82" s="1171"/>
      <c r="N82" s="1176"/>
      <c r="O82" s="1165"/>
      <c r="P82" s="1171"/>
      <c r="R82" s="626"/>
    </row>
    <row r="83" spans="1:18" s="428" customFormat="1" ht="24" customHeight="1">
      <c r="A83" s="1163"/>
      <c r="B83" s="1166"/>
      <c r="C83" s="1169"/>
      <c r="D83" s="1166"/>
      <c r="E83" s="1166"/>
      <c r="F83" s="1171"/>
      <c r="G83" s="1166"/>
      <c r="H83" s="1194"/>
      <c r="I83" s="1171"/>
      <c r="J83" s="1171"/>
      <c r="K83" s="1174"/>
      <c r="L83" s="1192"/>
      <c r="M83" s="1171"/>
      <c r="N83" s="1177"/>
      <c r="O83" s="1166"/>
      <c r="P83" s="1171"/>
      <c r="R83" s="626"/>
    </row>
    <row r="84" spans="1:17" ht="12.75" customHeight="1">
      <c r="A84" s="39">
        <v>0</v>
      </c>
      <c r="B84" s="393" t="s">
        <v>2755</v>
      </c>
      <c r="C84" s="11"/>
      <c r="D84" s="11"/>
      <c r="E84" s="52"/>
      <c r="F84" s="33"/>
      <c r="G84" s="33"/>
      <c r="H84" s="33"/>
      <c r="I84" s="33"/>
      <c r="J84" s="11"/>
      <c r="K84" s="23"/>
      <c r="L84" s="197"/>
      <c r="M84" s="10"/>
      <c r="N84" s="10"/>
      <c r="O84" s="10"/>
      <c r="P84" s="10"/>
      <c r="Q84" s="217"/>
    </row>
    <row r="85" spans="1:17" ht="12.75">
      <c r="A85" s="109"/>
      <c r="B85" s="200"/>
      <c r="C85" s="60"/>
      <c r="D85" s="60"/>
      <c r="E85" s="8"/>
      <c r="F85" s="108"/>
      <c r="G85" s="108"/>
      <c r="H85" s="212"/>
      <c r="I85" s="212"/>
      <c r="J85" s="5"/>
      <c r="K85" s="5"/>
      <c r="L85" s="213"/>
      <c r="M85" s="8"/>
      <c r="N85" s="60"/>
      <c r="O85" s="60"/>
      <c r="P85" s="60"/>
      <c r="Q85" s="8"/>
    </row>
    <row r="86" spans="1:17" ht="15">
      <c r="A86" s="4" t="s">
        <v>1213</v>
      </c>
      <c r="B86" s="86"/>
      <c r="C86" s="60"/>
      <c r="D86" s="60"/>
      <c r="E86" s="91"/>
      <c r="F86" s="92"/>
      <c r="G86" s="92"/>
      <c r="H86" s="8"/>
      <c r="I86" s="8"/>
      <c r="J86" s="79"/>
      <c r="K86" s="79"/>
      <c r="L86" s="90"/>
      <c r="M86" s="90"/>
      <c r="N86" s="79"/>
      <c r="O86" s="79"/>
      <c r="P86" s="79"/>
      <c r="Q86" s="5"/>
    </row>
    <row r="87" spans="1:27" ht="144">
      <c r="A87" s="30">
        <v>1</v>
      </c>
      <c r="B87" s="59">
        <v>7</v>
      </c>
      <c r="C87" s="59" t="s">
        <v>2767</v>
      </c>
      <c r="D87" s="10"/>
      <c r="E87" s="263" t="s">
        <v>1583</v>
      </c>
      <c r="F87" s="10" t="s">
        <v>3385</v>
      </c>
      <c r="G87" s="263" t="s">
        <v>2755</v>
      </c>
      <c r="H87" s="35"/>
      <c r="I87" s="263">
        <v>43291</v>
      </c>
      <c r="J87" s="263">
        <v>45117</v>
      </c>
      <c r="K87" s="10" t="s">
        <v>2084</v>
      </c>
      <c r="L87" s="10" t="s">
        <v>1220</v>
      </c>
      <c r="M87" s="13" t="s">
        <v>769</v>
      </c>
      <c r="N87" s="14" t="s">
        <v>3063</v>
      </c>
      <c r="O87" s="14" t="s">
        <v>3081</v>
      </c>
      <c r="P87" s="11" t="s">
        <v>2848</v>
      </c>
      <c r="Q87" s="60"/>
      <c r="R87" s="628"/>
      <c r="S87" s="6"/>
      <c r="T87" s="6"/>
      <c r="U87" s="6"/>
      <c r="V87" s="6"/>
      <c r="W87" s="6"/>
      <c r="X87" s="6"/>
      <c r="Y87" s="6"/>
      <c r="Z87" s="6"/>
      <c r="AA87" s="6"/>
    </row>
    <row r="88" spans="1:17" ht="48">
      <c r="A88" s="30">
        <v>2</v>
      </c>
      <c r="B88" s="80">
        <v>9</v>
      </c>
      <c r="C88" s="80" t="s">
        <v>2385</v>
      </c>
      <c r="D88" s="11" t="s">
        <v>2755</v>
      </c>
      <c r="E88" s="265" t="s">
        <v>1583</v>
      </c>
      <c r="F88" s="45" t="s">
        <v>3386</v>
      </c>
      <c r="G88" s="262"/>
      <c r="H88" s="81"/>
      <c r="I88" s="262">
        <v>43322</v>
      </c>
      <c r="J88" s="262">
        <v>45148</v>
      </c>
      <c r="K88" s="10" t="s">
        <v>2428</v>
      </c>
      <c r="L88" s="10" t="s">
        <v>1220</v>
      </c>
      <c r="M88" s="11" t="s">
        <v>1899</v>
      </c>
      <c r="N88" s="14" t="s">
        <v>3063</v>
      </c>
      <c r="O88" s="14" t="s">
        <v>3081</v>
      </c>
      <c r="P88" s="11" t="s">
        <v>2891</v>
      </c>
      <c r="Q88" s="79"/>
    </row>
    <row r="89" spans="1:17" ht="156">
      <c r="A89" s="30">
        <v>3</v>
      </c>
      <c r="B89" s="15">
        <v>2</v>
      </c>
      <c r="C89" s="15" t="s">
        <v>2770</v>
      </c>
      <c r="D89" s="199"/>
      <c r="E89" s="263" t="s">
        <v>1583</v>
      </c>
      <c r="F89" s="10" t="s">
        <v>3387</v>
      </c>
      <c r="G89" s="264" t="s">
        <v>2755</v>
      </c>
      <c r="H89" s="50"/>
      <c r="I89" s="346" t="s">
        <v>3388</v>
      </c>
      <c r="J89" s="264">
        <v>45250</v>
      </c>
      <c r="K89" s="10" t="s">
        <v>1275</v>
      </c>
      <c r="L89" s="10" t="s">
        <v>79</v>
      </c>
      <c r="M89" s="201" t="s">
        <v>2270</v>
      </c>
      <c r="N89" s="14" t="s">
        <v>3063</v>
      </c>
      <c r="O89" s="14" t="s">
        <v>3081</v>
      </c>
      <c r="P89" s="11" t="s">
        <v>2888</v>
      </c>
      <c r="Q89" s="60"/>
    </row>
    <row r="90" spans="1:27" s="6" customFormat="1" ht="12.75">
      <c r="A90" s="109"/>
      <c r="B90" s="200"/>
      <c r="C90" s="60"/>
      <c r="D90" s="60"/>
      <c r="E90" s="8"/>
      <c r="F90" s="108"/>
      <c r="G90" s="108"/>
      <c r="H90" s="212"/>
      <c r="I90" s="212"/>
      <c r="J90" s="5"/>
      <c r="K90" s="5"/>
      <c r="L90" s="213"/>
      <c r="M90" s="8"/>
      <c r="N90" s="60"/>
      <c r="O90" s="60"/>
      <c r="P90" s="60"/>
      <c r="Q90" s="60"/>
      <c r="R90" s="625"/>
      <c r="S90"/>
      <c r="T90"/>
      <c r="U90"/>
      <c r="V90"/>
      <c r="W90"/>
      <c r="X90"/>
      <c r="Y90"/>
      <c r="Z90"/>
      <c r="AA90"/>
    </row>
    <row r="91" spans="1:17" ht="15">
      <c r="A91" s="4" t="s">
        <v>684</v>
      </c>
      <c r="Q91" s="60"/>
    </row>
    <row r="92" spans="1:17" ht="15">
      <c r="A92" s="97" t="s">
        <v>1168</v>
      </c>
      <c r="Q92" s="60"/>
    </row>
    <row r="93" spans="2:17" ht="12.75">
      <c r="B93" t="s">
        <v>201</v>
      </c>
      <c r="Q93" s="60"/>
    </row>
    <row r="94" ht="15">
      <c r="A94" s="97" t="s">
        <v>2705</v>
      </c>
    </row>
    <row r="95" ht="12.75">
      <c r="B95" t="s">
        <v>201</v>
      </c>
    </row>
    <row r="96" ht="15">
      <c r="A96" s="4" t="s">
        <v>2544</v>
      </c>
    </row>
    <row r="97" spans="1:16" ht="132">
      <c r="A97" s="30">
        <v>1</v>
      </c>
      <c r="B97" s="59">
        <v>3</v>
      </c>
      <c r="C97" s="59" t="s">
        <v>2764</v>
      </c>
      <c r="D97" s="40" t="s">
        <v>2755</v>
      </c>
      <c r="E97" s="263" t="s">
        <v>2755</v>
      </c>
      <c r="F97" s="40" t="s">
        <v>3389</v>
      </c>
      <c r="G97" s="263"/>
      <c r="H97" s="35"/>
      <c r="I97" s="243" t="s">
        <v>2755</v>
      </c>
      <c r="J97" s="21" t="s">
        <v>2755</v>
      </c>
      <c r="K97" s="58" t="s">
        <v>2679</v>
      </c>
      <c r="L97" s="58" t="s">
        <v>1220</v>
      </c>
      <c r="M97" s="202" t="s">
        <v>1936</v>
      </c>
      <c r="N97" s="14" t="s">
        <v>3063</v>
      </c>
      <c r="O97" s="14" t="s">
        <v>3081</v>
      </c>
      <c r="P97" s="11" t="s">
        <v>2763</v>
      </c>
    </row>
    <row r="98" ht="12.75">
      <c r="B98" t="s">
        <v>201</v>
      </c>
    </row>
    <row r="99" ht="15">
      <c r="A99" s="4" t="s">
        <v>2707</v>
      </c>
    </row>
    <row r="100" spans="2:17" ht="12.75">
      <c r="B100" t="s">
        <v>201</v>
      </c>
      <c r="Q100" s="60"/>
    </row>
    <row r="101" ht="12.75" customHeight="1">
      <c r="A101" s="4" t="s">
        <v>1895</v>
      </c>
    </row>
    <row r="102" ht="12.75" customHeight="1">
      <c r="A102" s="97" t="s">
        <v>1896</v>
      </c>
    </row>
    <row r="103" spans="1:17" ht="60">
      <c r="A103" s="39">
        <v>1</v>
      </c>
      <c r="B103" s="70">
        <v>2</v>
      </c>
      <c r="C103" s="70" t="s">
        <v>2191</v>
      </c>
      <c r="D103" s="40" t="s">
        <v>2755</v>
      </c>
      <c r="E103" s="652" t="s">
        <v>1583</v>
      </c>
      <c r="F103" s="40" t="s">
        <v>3390</v>
      </c>
      <c r="G103" s="263"/>
      <c r="H103" s="35"/>
      <c r="I103" s="263">
        <v>38460</v>
      </c>
      <c r="J103" s="263">
        <v>40287</v>
      </c>
      <c r="K103" s="10" t="s">
        <v>3398</v>
      </c>
      <c r="L103" s="10" t="s">
        <v>1220</v>
      </c>
      <c r="M103" s="245" t="s">
        <v>769</v>
      </c>
      <c r="N103" s="14" t="s">
        <v>3063</v>
      </c>
      <c r="O103" s="14" t="s">
        <v>3081</v>
      </c>
      <c r="P103" s="11" t="s">
        <v>107</v>
      </c>
      <c r="Q103" s="217"/>
    </row>
    <row r="104" spans="1:17" ht="60">
      <c r="A104" s="139">
        <f>A103+1</f>
        <v>2</v>
      </c>
      <c r="B104" s="80">
        <v>4</v>
      </c>
      <c r="C104" s="80" t="s">
        <v>653</v>
      </c>
      <c r="D104" s="40" t="s">
        <v>2755</v>
      </c>
      <c r="E104" s="652" t="s">
        <v>1583</v>
      </c>
      <c r="F104" s="40" t="s">
        <v>3397</v>
      </c>
      <c r="G104" s="263"/>
      <c r="H104" s="35"/>
      <c r="I104" s="263">
        <v>38646</v>
      </c>
      <c r="J104" s="263">
        <v>40471</v>
      </c>
      <c r="K104" s="10" t="s">
        <v>2679</v>
      </c>
      <c r="L104" s="10" t="s">
        <v>1220</v>
      </c>
      <c r="M104" s="59" t="s">
        <v>1936</v>
      </c>
      <c r="N104" s="14" t="s">
        <v>3063</v>
      </c>
      <c r="O104" s="14" t="s">
        <v>3081</v>
      </c>
      <c r="P104" s="11" t="s">
        <v>107</v>
      </c>
      <c r="Q104" s="217"/>
    </row>
    <row r="105" spans="1:17" ht="60">
      <c r="A105" s="139">
        <f>A104+1</f>
        <v>3</v>
      </c>
      <c r="B105" s="80">
        <v>6</v>
      </c>
      <c r="C105" s="80" t="s">
        <v>1772</v>
      </c>
      <c r="D105" s="11" t="s">
        <v>2755</v>
      </c>
      <c r="E105" s="652" t="s">
        <v>1583</v>
      </c>
      <c r="F105" s="11" t="s">
        <v>3391</v>
      </c>
      <c r="G105" s="263"/>
      <c r="H105" s="35"/>
      <c r="I105" s="263">
        <v>39153</v>
      </c>
      <c r="J105" s="263">
        <v>40979</v>
      </c>
      <c r="K105" s="22" t="s">
        <v>1415</v>
      </c>
      <c r="L105" s="22" t="s">
        <v>79</v>
      </c>
      <c r="M105" s="48" t="s">
        <v>2270</v>
      </c>
      <c r="N105" s="14" t="s">
        <v>3063</v>
      </c>
      <c r="O105" s="14" t="s">
        <v>3081</v>
      </c>
      <c r="P105" s="11" t="s">
        <v>107</v>
      </c>
      <c r="Q105" s="217"/>
    </row>
    <row r="106" spans="1:17" ht="72">
      <c r="A106" s="139">
        <f>A105+1</f>
        <v>4</v>
      </c>
      <c r="B106" s="14">
        <v>1</v>
      </c>
      <c r="C106" s="14" t="s">
        <v>2766</v>
      </c>
      <c r="D106" s="40" t="s">
        <v>2755</v>
      </c>
      <c r="E106" s="652" t="s">
        <v>1583</v>
      </c>
      <c r="F106" s="11" t="s">
        <v>3172</v>
      </c>
      <c r="G106" s="263"/>
      <c r="H106" s="35"/>
      <c r="I106" s="263">
        <v>40303</v>
      </c>
      <c r="J106" s="263">
        <v>42128</v>
      </c>
      <c r="K106" s="22" t="s">
        <v>123</v>
      </c>
      <c r="L106" s="22" t="s">
        <v>1220</v>
      </c>
      <c r="M106" s="14" t="s">
        <v>1936</v>
      </c>
      <c r="N106" s="14" t="s">
        <v>3063</v>
      </c>
      <c r="O106" s="14" t="s">
        <v>3081</v>
      </c>
      <c r="P106" s="11" t="s">
        <v>2765</v>
      </c>
      <c r="Q106" s="60"/>
    </row>
    <row r="107" spans="1:17" ht="60">
      <c r="A107" s="139">
        <f>A106+1</f>
        <v>5</v>
      </c>
      <c r="B107" s="80">
        <v>8</v>
      </c>
      <c r="C107" s="80" t="s">
        <v>169</v>
      </c>
      <c r="D107" s="11" t="s">
        <v>2755</v>
      </c>
      <c r="E107" s="652" t="s">
        <v>1583</v>
      </c>
      <c r="F107" s="45" t="s">
        <v>3392</v>
      </c>
      <c r="G107" s="262"/>
      <c r="H107" s="81"/>
      <c r="I107" s="262">
        <v>40980</v>
      </c>
      <c r="J107" s="262">
        <v>42805</v>
      </c>
      <c r="K107" s="58" t="s">
        <v>841</v>
      </c>
      <c r="L107" s="58" t="s">
        <v>1220</v>
      </c>
      <c r="M107" s="327" t="s">
        <v>210</v>
      </c>
      <c r="N107" s="14" t="s">
        <v>3063</v>
      </c>
      <c r="O107" s="14" t="s">
        <v>3081</v>
      </c>
      <c r="P107" s="11" t="s">
        <v>170</v>
      </c>
      <c r="Q107" s="60"/>
    </row>
    <row r="108" spans="1:27" ht="60">
      <c r="A108" s="30">
        <v>6</v>
      </c>
      <c r="B108" s="59">
        <v>5</v>
      </c>
      <c r="C108" s="59" t="s">
        <v>2762</v>
      </c>
      <c r="D108" s="11" t="s">
        <v>2755</v>
      </c>
      <c r="E108" s="652" t="s">
        <v>1583</v>
      </c>
      <c r="F108" s="11" t="s">
        <v>3393</v>
      </c>
      <c r="G108" s="263"/>
      <c r="H108" s="35"/>
      <c r="I108" s="263" t="s">
        <v>2886</v>
      </c>
      <c r="J108" s="263" t="s">
        <v>2887</v>
      </c>
      <c r="K108" s="21" t="s">
        <v>78</v>
      </c>
      <c r="L108" s="21" t="s">
        <v>79</v>
      </c>
      <c r="M108" s="59" t="s">
        <v>1936</v>
      </c>
      <c r="N108" s="14" t="s">
        <v>3063</v>
      </c>
      <c r="O108" s="14" t="s">
        <v>3081</v>
      </c>
      <c r="P108" s="11" t="s">
        <v>2761</v>
      </c>
      <c r="Q108" s="60"/>
      <c r="R108" s="628"/>
      <c r="S108" s="6"/>
      <c r="T108" s="6"/>
      <c r="U108" s="6"/>
      <c r="V108" s="6"/>
      <c r="W108" s="6"/>
      <c r="X108" s="6"/>
      <c r="Y108" s="6"/>
      <c r="Z108" s="6"/>
      <c r="AA108" s="6"/>
    </row>
    <row r="109" spans="1:27" ht="72">
      <c r="A109" s="30">
        <v>7</v>
      </c>
      <c r="B109" s="409">
        <v>10</v>
      </c>
      <c r="C109" s="409" t="s">
        <v>2187</v>
      </c>
      <c r="D109" s="24" t="s">
        <v>2755</v>
      </c>
      <c r="E109" s="652" t="s">
        <v>1583</v>
      </c>
      <c r="F109" s="11" t="s">
        <v>3394</v>
      </c>
      <c r="G109" s="271"/>
      <c r="H109" s="393"/>
      <c r="I109" s="271">
        <v>41604</v>
      </c>
      <c r="J109" s="271">
        <v>43429</v>
      </c>
      <c r="K109" s="11" t="s">
        <v>840</v>
      </c>
      <c r="L109" s="23" t="s">
        <v>1220</v>
      </c>
      <c r="M109" s="48" t="s">
        <v>769</v>
      </c>
      <c r="N109" s="14" t="s">
        <v>3063</v>
      </c>
      <c r="O109" s="14" t="s">
        <v>3081</v>
      </c>
      <c r="P109" s="10" t="s">
        <v>2486</v>
      </c>
      <c r="Q109" s="60"/>
      <c r="R109" s="628"/>
      <c r="S109" s="6"/>
      <c r="T109" s="6"/>
      <c r="U109" s="6"/>
      <c r="V109" s="6"/>
      <c r="W109" s="6"/>
      <c r="X109" s="6"/>
      <c r="Y109" s="6"/>
      <c r="Z109" s="6"/>
      <c r="AA109" s="6"/>
    </row>
    <row r="110" ht="12.75">
      <c r="Q110" s="60"/>
    </row>
    <row r="111" spans="1:27" s="6" customFormat="1" ht="15">
      <c r="A111" s="97" t="s">
        <v>1897</v>
      </c>
      <c r="B111"/>
      <c r="C111"/>
      <c r="D111"/>
      <c r="E111"/>
      <c r="F111"/>
      <c r="G111"/>
      <c r="H111"/>
      <c r="I111"/>
      <c r="J111"/>
      <c r="K111"/>
      <c r="L111"/>
      <c r="M111"/>
      <c r="N111"/>
      <c r="O111"/>
      <c r="P111"/>
      <c r="Q111" s="60"/>
      <c r="R111" s="625"/>
      <c r="S111"/>
      <c r="T111"/>
      <c r="U111"/>
      <c r="V111"/>
      <c r="W111"/>
      <c r="X111"/>
      <c r="Y111"/>
      <c r="Z111"/>
      <c r="AA111"/>
    </row>
    <row r="112" spans="1:27" s="6" customFormat="1" ht="96">
      <c r="A112" s="30">
        <v>1</v>
      </c>
      <c r="B112" s="80">
        <v>7</v>
      </c>
      <c r="C112" s="80" t="s">
        <v>610</v>
      </c>
      <c r="D112" s="40" t="s">
        <v>2755</v>
      </c>
      <c r="E112" s="263" t="s">
        <v>1583</v>
      </c>
      <c r="F112" s="40" t="s">
        <v>3396</v>
      </c>
      <c r="G112" s="263"/>
      <c r="H112" s="35"/>
      <c r="I112" s="263">
        <v>40149</v>
      </c>
      <c r="J112" s="35">
        <v>41974</v>
      </c>
      <c r="K112" s="58" t="s">
        <v>46</v>
      </c>
      <c r="L112" s="58" t="s">
        <v>1220</v>
      </c>
      <c r="M112" s="59" t="s">
        <v>1936</v>
      </c>
      <c r="N112" s="14" t="s">
        <v>3063</v>
      </c>
      <c r="O112" s="14" t="s">
        <v>3081</v>
      </c>
      <c r="P112" s="11" t="s">
        <v>2367</v>
      </c>
      <c r="Q112" s="79"/>
      <c r="R112" s="625"/>
      <c r="S112"/>
      <c r="T112"/>
      <c r="U112"/>
      <c r="V112"/>
      <c r="W112"/>
      <c r="X112"/>
      <c r="Y112"/>
      <c r="Z112"/>
      <c r="AA112"/>
    </row>
    <row r="113" spans="1:16" ht="144">
      <c r="A113" s="30">
        <v>2</v>
      </c>
      <c r="B113" s="59">
        <v>8</v>
      </c>
      <c r="C113" s="59" t="s">
        <v>2769</v>
      </c>
      <c r="D113" s="40" t="s">
        <v>2755</v>
      </c>
      <c r="E113" s="263" t="s">
        <v>1583</v>
      </c>
      <c r="F113" s="40" t="s">
        <v>3395</v>
      </c>
      <c r="G113" s="263"/>
      <c r="H113" s="35"/>
      <c r="I113" s="263">
        <v>38483</v>
      </c>
      <c r="J113" s="35">
        <v>40487</v>
      </c>
      <c r="K113" s="22" t="s">
        <v>1460</v>
      </c>
      <c r="L113" s="22" t="s">
        <v>1220</v>
      </c>
      <c r="M113" s="653" t="s">
        <v>2270</v>
      </c>
      <c r="N113" s="14" t="s">
        <v>3063</v>
      </c>
      <c r="O113" s="14" t="s">
        <v>3081</v>
      </c>
      <c r="P113" s="11" t="s">
        <v>2768</v>
      </c>
    </row>
    <row r="114" spans="1:16" ht="12.75">
      <c r="A114" s="30"/>
      <c r="B114" s="80"/>
      <c r="C114" s="11"/>
      <c r="D114" s="11"/>
      <c r="E114" s="21"/>
      <c r="F114" s="35"/>
      <c r="G114" s="35"/>
      <c r="H114" s="81"/>
      <c r="I114" s="81"/>
      <c r="J114" s="58"/>
      <c r="K114" s="58"/>
      <c r="L114" s="59"/>
      <c r="M114" s="21"/>
      <c r="N114" s="11"/>
      <c r="O114" s="11"/>
      <c r="P114" s="11"/>
    </row>
    <row r="115" ht="12.75">
      <c r="Q115" s="60"/>
    </row>
    <row r="116" ht="12.75">
      <c r="Q116" s="60"/>
    </row>
    <row r="117" ht="12.75">
      <c r="Q117" s="60"/>
    </row>
  </sheetData>
  <sheetProtection/>
  <mergeCells count="151">
    <mergeCell ref="L64:L66"/>
    <mergeCell ref="M64:M66"/>
    <mergeCell ref="N74:N76"/>
    <mergeCell ref="L74:L76"/>
    <mergeCell ref="G81:G83"/>
    <mergeCell ref="N81:N83"/>
    <mergeCell ref="L81:L83"/>
    <mergeCell ref="H74:H76"/>
    <mergeCell ref="M81:M83"/>
    <mergeCell ref="D74:D76"/>
    <mergeCell ref="F74:F76"/>
    <mergeCell ref="H39:H41"/>
    <mergeCell ref="M74:M76"/>
    <mergeCell ref="E81:E83"/>
    <mergeCell ref="F81:F83"/>
    <mergeCell ref="I39:I41"/>
    <mergeCell ref="D64:D66"/>
    <mergeCell ref="E46:E48"/>
    <mergeCell ref="H64:H66"/>
    <mergeCell ref="A64:A66"/>
    <mergeCell ref="B64:B66"/>
    <mergeCell ref="C64:C66"/>
    <mergeCell ref="E64:E66"/>
    <mergeCell ref="G64:G66"/>
    <mergeCell ref="A74:A76"/>
    <mergeCell ref="B74:B76"/>
    <mergeCell ref="C74:C76"/>
    <mergeCell ref="E74:E76"/>
    <mergeCell ref="G74:G76"/>
    <mergeCell ref="L39:L41"/>
    <mergeCell ref="L46:L48"/>
    <mergeCell ref="M46:M48"/>
    <mergeCell ref="A39:A41"/>
    <mergeCell ref="B39:B41"/>
    <mergeCell ref="C39:C41"/>
    <mergeCell ref="E39:E41"/>
    <mergeCell ref="D39:D41"/>
    <mergeCell ref="A46:A48"/>
    <mergeCell ref="B46:B48"/>
    <mergeCell ref="R7:AA7"/>
    <mergeCell ref="P74:P76"/>
    <mergeCell ref="P81:P83"/>
    <mergeCell ref="A30:A32"/>
    <mergeCell ref="B30:B32"/>
    <mergeCell ref="C30:C32"/>
    <mergeCell ref="E30:E32"/>
    <mergeCell ref="F30:F32"/>
    <mergeCell ref="H30:H32"/>
    <mergeCell ref="D30:D32"/>
    <mergeCell ref="M24:M26"/>
    <mergeCell ref="N24:N26"/>
    <mergeCell ref="O24:O26"/>
    <mergeCell ref="P24:P26"/>
    <mergeCell ref="J30:J32"/>
    <mergeCell ref="K30:K32"/>
    <mergeCell ref="O30:O32"/>
    <mergeCell ref="P30:P32"/>
    <mergeCell ref="A81:A83"/>
    <mergeCell ref="B81:B83"/>
    <mergeCell ref="L30:L32"/>
    <mergeCell ref="M30:M32"/>
    <mergeCell ref="H81:H83"/>
    <mergeCell ref="G24:G26"/>
    <mergeCell ref="H24:H26"/>
    <mergeCell ref="I24:I26"/>
    <mergeCell ref="J24:J26"/>
    <mergeCell ref="K24:K26"/>
    <mergeCell ref="N39:N41"/>
    <mergeCell ref="N30:N32"/>
    <mergeCell ref="H46:H48"/>
    <mergeCell ref="A1:P1"/>
    <mergeCell ref="A2:P2"/>
    <mergeCell ref="A3:P3"/>
    <mergeCell ref="A4:P4"/>
    <mergeCell ref="A5:P5"/>
    <mergeCell ref="A6:P6"/>
    <mergeCell ref="L24:L26"/>
    <mergeCell ref="C81:C83"/>
    <mergeCell ref="D81:D83"/>
    <mergeCell ref="G30:G32"/>
    <mergeCell ref="G46:G48"/>
    <mergeCell ref="F46:F48"/>
    <mergeCell ref="F64:F66"/>
    <mergeCell ref="F39:F41"/>
    <mergeCell ref="G39:G41"/>
    <mergeCell ref="D46:D48"/>
    <mergeCell ref="C46:C48"/>
    <mergeCell ref="I30:I32"/>
    <mergeCell ref="I74:I76"/>
    <mergeCell ref="J74:J76"/>
    <mergeCell ref="K74:K76"/>
    <mergeCell ref="O74:O76"/>
    <mergeCell ref="I81:I83"/>
    <mergeCell ref="J81:J83"/>
    <mergeCell ref="K81:K83"/>
    <mergeCell ref="O81:O83"/>
    <mergeCell ref="J39:J41"/>
    <mergeCell ref="A9:A11"/>
    <mergeCell ref="B9:B11"/>
    <mergeCell ref="C9:C11"/>
    <mergeCell ref="D9:D11"/>
    <mergeCell ref="E9:E11"/>
    <mergeCell ref="F9:F11"/>
    <mergeCell ref="G9:G11"/>
    <mergeCell ref="H9:H11"/>
    <mergeCell ref="I9:I11"/>
    <mergeCell ref="J9:J11"/>
    <mergeCell ref="K9:K11"/>
    <mergeCell ref="L9:L11"/>
    <mergeCell ref="M9:M11"/>
    <mergeCell ref="N9:N11"/>
    <mergeCell ref="O9:O11"/>
    <mergeCell ref="P9:P11"/>
    <mergeCell ref="A24:A26"/>
    <mergeCell ref="B24:B26"/>
    <mergeCell ref="C24:C26"/>
    <mergeCell ref="D24:D26"/>
    <mergeCell ref="E24:E26"/>
    <mergeCell ref="F24:F26"/>
    <mergeCell ref="K39:K41"/>
    <mergeCell ref="O39:O41"/>
    <mergeCell ref="P39:P41"/>
    <mergeCell ref="I46:I48"/>
    <mergeCell ref="J46:J48"/>
    <mergeCell ref="K46:K48"/>
    <mergeCell ref="N46:N48"/>
    <mergeCell ref="O46:O48"/>
    <mergeCell ref="P46:P48"/>
    <mergeCell ref="M39:M41"/>
    <mergeCell ref="A52:A54"/>
    <mergeCell ref="B52:B54"/>
    <mergeCell ref="C52:C54"/>
    <mergeCell ref="D52:D54"/>
    <mergeCell ref="E52:E54"/>
    <mergeCell ref="F52:F54"/>
    <mergeCell ref="G52:G54"/>
    <mergeCell ref="H52:H54"/>
    <mergeCell ref="I52:I54"/>
    <mergeCell ref="J52:J54"/>
    <mergeCell ref="K52:K54"/>
    <mergeCell ref="L52:L54"/>
    <mergeCell ref="M52:M54"/>
    <mergeCell ref="N52:N54"/>
    <mergeCell ref="O52:O54"/>
    <mergeCell ref="P52:P54"/>
    <mergeCell ref="I64:I66"/>
    <mergeCell ref="J64:J66"/>
    <mergeCell ref="K64:K66"/>
    <mergeCell ref="O64:O66"/>
    <mergeCell ref="P64:P66"/>
    <mergeCell ref="N64:N66"/>
  </mergeCells>
  <printOptions horizontalCentered="1"/>
  <pageMargins left="0.03937007874015748" right="0.03937007874015748" top="0.7480314960629921" bottom="0.7480314960629921" header="0.31496062992125984" footer="0.31496062992125984"/>
  <pageSetup horizontalDpi="300" verticalDpi="300" orientation="landscape" paperSize="202" scale="80" r:id="rId1"/>
  <headerFooter alignWithMargins="0">
    <oddHeader>&amp;R&amp;"Arial,Italic"&amp;9ANNEX  F  Page &amp;P of &amp;N</oddHeader>
    <oddFooter>&amp;L&amp;9COPYRIGHT
ALL RIGHTS RESERVED
MINES AND GEOSCIENCES BUREAU
(2017)&amp;CPage &amp;P of &amp;N</oddFooter>
  </headerFooter>
  <rowBreaks count="2" manualBreakCount="2">
    <brk id="47" max="255" man="1"/>
    <brk id="8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B227"/>
  <sheetViews>
    <sheetView zoomScalePageLayoutView="0" workbookViewId="0" topLeftCell="A1">
      <selection activeCell="G3" sqref="G3"/>
    </sheetView>
  </sheetViews>
  <sheetFormatPr defaultColWidth="9.140625" defaultRowHeight="12.75"/>
  <cols>
    <col min="1" max="1" width="3.7109375" style="0" customWidth="1"/>
    <col min="2" max="2" width="9.140625" style="0" customWidth="1"/>
    <col min="3" max="3" width="16.421875" style="0" customWidth="1"/>
    <col min="4" max="4" width="9.28125" style="0" customWidth="1"/>
    <col min="5" max="5" width="11.57421875" style="0" customWidth="1"/>
    <col min="6" max="6" width="44.57421875" style="0" customWidth="1"/>
    <col min="7" max="7" width="12.7109375" style="0" customWidth="1"/>
    <col min="8" max="9" width="10.7109375" style="269" customWidth="1"/>
    <col min="10" max="10" width="11.28125" style="698" customWidth="1"/>
    <col min="11" max="11" width="13.7109375" style="0" customWidth="1"/>
    <col min="12" max="12" width="11.421875" style="0" customWidth="1"/>
    <col min="13" max="13" width="12.7109375" style="0" customWidth="1"/>
    <col min="14" max="15" width="8.57421875" style="445" customWidth="1"/>
    <col min="16" max="16" width="15.7109375" style="0" customWidth="1"/>
    <col min="17" max="17" width="6.00390625" style="0" customWidth="1"/>
    <col min="18" max="18" width="4.140625" style="625" customWidth="1"/>
    <col min="19" max="27" width="4.140625" style="0" customWidth="1"/>
  </cols>
  <sheetData>
    <row r="1" ht="12.75">
      <c r="A1" t="str">
        <f>Summary!A1</f>
        <v>Republic of the Philippines</v>
      </c>
    </row>
    <row r="2" ht="12.75">
      <c r="A2" t="str">
        <f>Summary!A2</f>
        <v>Department of Environment and Natural Resources</v>
      </c>
    </row>
    <row r="3" ht="12.75">
      <c r="A3" s="3" t="str">
        <f>Summary!A3</f>
        <v>MINES AND GEOSCIENCES BUREAU REGIONAL OFFICE NO. VII</v>
      </c>
    </row>
    <row r="4" spans="1:13" ht="12.75">
      <c r="A4" s="6" t="s">
        <v>2556</v>
      </c>
      <c r="B4" s="9"/>
      <c r="C4" s="9"/>
      <c r="D4" s="9"/>
      <c r="E4" s="9"/>
      <c r="F4" s="9"/>
      <c r="G4" s="9"/>
      <c r="H4" s="884"/>
      <c r="I4" s="884"/>
      <c r="J4" s="873"/>
      <c r="K4" s="9"/>
      <c r="L4" s="9"/>
      <c r="M4" s="9"/>
    </row>
    <row r="5" spans="1:13" ht="12.75">
      <c r="A5" s="3" t="str">
        <f>Summary!A5</f>
        <v>FOR THE MONTH OF NOVEMBER 2021</v>
      </c>
      <c r="B5" s="9"/>
      <c r="C5" s="9"/>
      <c r="D5" s="9"/>
      <c r="E5" s="9"/>
      <c r="F5" s="9"/>
      <c r="G5" s="9"/>
      <c r="H5" s="884"/>
      <c r="I5" s="884"/>
      <c r="J5" s="873"/>
      <c r="K5" s="9"/>
      <c r="L5" s="9"/>
      <c r="M5" s="9"/>
    </row>
    <row r="6" spans="1:13" ht="12.75">
      <c r="A6" s="6" t="s">
        <v>2755</v>
      </c>
      <c r="B6" s="9"/>
      <c r="C6" s="9"/>
      <c r="D6" s="9"/>
      <c r="E6" s="9"/>
      <c r="F6" s="9"/>
      <c r="G6" s="9"/>
      <c r="H6" s="884"/>
      <c r="I6" s="884"/>
      <c r="J6" s="873"/>
      <c r="K6" s="9"/>
      <c r="L6" s="9"/>
      <c r="M6" s="9"/>
    </row>
    <row r="7" spans="1:13" ht="12.75">
      <c r="A7" s="3" t="s">
        <v>2599</v>
      </c>
      <c r="B7" s="9"/>
      <c r="C7" s="9"/>
      <c r="D7" s="9"/>
      <c r="E7" s="9"/>
      <c r="F7" s="9"/>
      <c r="G7" s="9"/>
      <c r="H7" s="884"/>
      <c r="I7" s="884"/>
      <c r="J7" s="873"/>
      <c r="K7" s="9"/>
      <c r="L7" s="9"/>
      <c r="M7" s="9"/>
    </row>
    <row r="8" spans="1:13" ht="12.75">
      <c r="A8" s="3"/>
      <c r="B8" s="9"/>
      <c r="C8" s="9"/>
      <c r="D8" s="9"/>
      <c r="E8" s="9"/>
      <c r="F8" s="9"/>
      <c r="G8" s="9"/>
      <c r="H8" s="884"/>
      <c r="I8" s="884"/>
      <c r="J8" s="873"/>
      <c r="K8" s="9"/>
      <c r="L8" s="9"/>
      <c r="M8" s="9"/>
    </row>
    <row r="9" spans="1:27" s="428" customFormat="1" ht="16.5" customHeight="1">
      <c r="A9" s="1161" t="s">
        <v>1474</v>
      </c>
      <c r="B9" s="1164" t="s">
        <v>2913</v>
      </c>
      <c r="C9" s="1167" t="s">
        <v>1668</v>
      </c>
      <c r="D9" s="1164" t="s">
        <v>2911</v>
      </c>
      <c r="E9" s="1164" t="s">
        <v>2914</v>
      </c>
      <c r="F9" s="1170" t="s">
        <v>3056</v>
      </c>
      <c r="G9" s="1164" t="s">
        <v>2912</v>
      </c>
      <c r="H9" s="1172" t="s">
        <v>3057</v>
      </c>
      <c r="I9" s="1170" t="s">
        <v>2915</v>
      </c>
      <c r="J9" s="1170" t="s">
        <v>2916</v>
      </c>
      <c r="K9" s="1188" t="s">
        <v>2918</v>
      </c>
      <c r="L9" s="1190" t="s">
        <v>2917</v>
      </c>
      <c r="M9" s="1189" t="s">
        <v>477</v>
      </c>
      <c r="N9" s="1175" t="s">
        <v>2919</v>
      </c>
      <c r="O9" s="1175" t="s">
        <v>2920</v>
      </c>
      <c r="P9" s="1189" t="s">
        <v>199</v>
      </c>
      <c r="R9" s="625"/>
      <c r="S9"/>
      <c r="T9"/>
      <c r="U9"/>
      <c r="V9"/>
      <c r="W9"/>
      <c r="X9"/>
      <c r="Y9"/>
      <c r="Z9"/>
      <c r="AA9"/>
    </row>
    <row r="10" spans="1:27" s="428" customFormat="1" ht="16.5" customHeight="1">
      <c r="A10" s="1162"/>
      <c r="B10" s="1165"/>
      <c r="C10" s="1168"/>
      <c r="D10" s="1165"/>
      <c r="E10" s="1165"/>
      <c r="F10" s="1171"/>
      <c r="G10" s="1165"/>
      <c r="H10" s="1208"/>
      <c r="I10" s="1189"/>
      <c r="J10" s="1189"/>
      <c r="K10" s="1173"/>
      <c r="L10" s="1191"/>
      <c r="M10" s="1171"/>
      <c r="N10" s="1176"/>
      <c r="O10" s="1176"/>
      <c r="P10" s="1171"/>
      <c r="R10" s="1198" t="s">
        <v>1333</v>
      </c>
      <c r="S10" s="1233"/>
      <c r="T10" s="1233"/>
      <c r="U10" s="1233"/>
      <c r="V10" s="1233"/>
      <c r="W10" s="1233"/>
      <c r="X10" s="1233"/>
      <c r="Y10" s="1233"/>
      <c r="Z10" s="1233"/>
      <c r="AA10" s="1234"/>
    </row>
    <row r="11" spans="1:27" s="428" customFormat="1" ht="24" customHeight="1">
      <c r="A11" s="1163"/>
      <c r="B11" s="1166"/>
      <c r="C11" s="1169"/>
      <c r="D11" s="1166"/>
      <c r="E11" s="1166"/>
      <c r="F11" s="1171"/>
      <c r="G11" s="1166"/>
      <c r="H11" s="1209"/>
      <c r="I11" s="1189"/>
      <c r="J11" s="1189"/>
      <c r="K11" s="1174"/>
      <c r="L11" s="1192"/>
      <c r="M11" s="1171"/>
      <c r="N11" s="1177"/>
      <c r="O11" s="1177"/>
      <c r="P11" s="1171"/>
      <c r="R11" s="1">
        <v>1</v>
      </c>
      <c r="S11" s="1">
        <v>2</v>
      </c>
      <c r="T11" s="1">
        <v>3</v>
      </c>
      <c r="U11" s="1">
        <v>4</v>
      </c>
      <c r="V11" s="1">
        <v>5</v>
      </c>
      <c r="W11" s="1">
        <v>6</v>
      </c>
      <c r="X11" s="1">
        <v>7</v>
      </c>
      <c r="Y11" s="1">
        <v>8</v>
      </c>
      <c r="Z11" s="1">
        <v>9</v>
      </c>
      <c r="AA11" s="1">
        <v>10</v>
      </c>
    </row>
    <row r="12" spans="1:17" ht="19.5" customHeight="1">
      <c r="A12" s="93" t="s">
        <v>1748</v>
      </c>
      <c r="B12" s="58"/>
      <c r="C12" s="58"/>
      <c r="D12" s="58"/>
      <c r="E12" s="58"/>
      <c r="F12" s="58"/>
      <c r="G12" s="58"/>
      <c r="H12" s="874"/>
      <c r="I12" s="874"/>
      <c r="J12" s="874"/>
      <c r="K12" s="58"/>
      <c r="L12" s="58"/>
      <c r="M12" s="58"/>
      <c r="N12" s="466"/>
      <c r="O12" s="466"/>
      <c r="P12" s="51"/>
      <c r="Q12" s="217"/>
    </row>
    <row r="13" spans="1:17" ht="19.5" customHeight="1">
      <c r="A13" s="93" t="s">
        <v>206</v>
      </c>
      <c r="B13" s="58"/>
      <c r="C13" s="58"/>
      <c r="D13" s="58"/>
      <c r="E13" s="58"/>
      <c r="F13" s="58"/>
      <c r="G13" s="58"/>
      <c r="H13" s="874"/>
      <c r="I13" s="874"/>
      <c r="J13" s="874"/>
      <c r="K13" s="58"/>
      <c r="L13" s="58"/>
      <c r="M13" s="58"/>
      <c r="N13" s="466"/>
      <c r="O13" s="466"/>
      <c r="P13" s="51"/>
      <c r="Q13" s="8"/>
    </row>
    <row r="14" spans="1:17" ht="19.5" customHeight="1">
      <c r="A14" s="93" t="s">
        <v>1379</v>
      </c>
      <c r="B14" s="58"/>
      <c r="C14" s="58"/>
      <c r="D14" s="58"/>
      <c r="E14" s="58"/>
      <c r="F14" s="58"/>
      <c r="G14" s="58"/>
      <c r="H14" s="874"/>
      <c r="I14" s="874"/>
      <c r="J14" s="874"/>
      <c r="K14" s="58"/>
      <c r="L14" s="58"/>
      <c r="M14" s="58"/>
      <c r="N14" s="466"/>
      <c r="O14" s="466"/>
      <c r="P14" s="51"/>
      <c r="Q14" s="5"/>
    </row>
    <row r="15" spans="1:21" ht="48">
      <c r="A15" s="39">
        <v>1</v>
      </c>
      <c r="B15" s="26">
        <v>76</v>
      </c>
      <c r="C15" s="26" t="s">
        <v>2726</v>
      </c>
      <c r="D15" s="15">
        <v>1</v>
      </c>
      <c r="E15" s="264" t="s">
        <v>3267</v>
      </c>
      <c r="F15" s="10" t="s">
        <v>3260</v>
      </c>
      <c r="G15" s="51" t="s">
        <v>3465</v>
      </c>
      <c r="H15" s="653">
        <v>9.1958</v>
      </c>
      <c r="I15" s="264">
        <v>41250</v>
      </c>
      <c r="J15" s="15"/>
      <c r="K15" s="10" t="s">
        <v>768</v>
      </c>
      <c r="L15" s="10" t="s">
        <v>1220</v>
      </c>
      <c r="M15" s="268" t="s">
        <v>1936</v>
      </c>
      <c r="N15" s="75" t="s">
        <v>3081</v>
      </c>
      <c r="O15" s="75" t="s">
        <v>3081</v>
      </c>
      <c r="P15" s="10" t="s">
        <v>1759</v>
      </c>
      <c r="Q15" s="2"/>
      <c r="U15">
        <v>1</v>
      </c>
    </row>
    <row r="16" spans="1:23" ht="48">
      <c r="A16" s="39">
        <v>2</v>
      </c>
      <c r="B16" s="162">
        <v>80</v>
      </c>
      <c r="C16" s="162" t="s">
        <v>2340</v>
      </c>
      <c r="D16" s="640">
        <v>1</v>
      </c>
      <c r="E16" s="272" t="s">
        <v>3267</v>
      </c>
      <c r="F16" s="78" t="s">
        <v>3261</v>
      </c>
      <c r="G16" s="51" t="s">
        <v>3465</v>
      </c>
      <c r="H16" s="889">
        <v>19.9995</v>
      </c>
      <c r="I16" s="272">
        <v>41589</v>
      </c>
      <c r="J16" s="516"/>
      <c r="K16" s="78" t="s">
        <v>1526</v>
      </c>
      <c r="L16" s="78" t="s">
        <v>1220</v>
      </c>
      <c r="M16" s="641" t="s">
        <v>1936</v>
      </c>
      <c r="N16" s="75" t="s">
        <v>3081</v>
      </c>
      <c r="O16" s="75" t="s">
        <v>3081</v>
      </c>
      <c r="P16" s="10" t="s">
        <v>1956</v>
      </c>
      <c r="Q16" s="2"/>
      <c r="W16">
        <v>1</v>
      </c>
    </row>
    <row r="17" spans="1:21" ht="48">
      <c r="A17" s="39">
        <v>3</v>
      </c>
      <c r="B17" s="162">
        <v>85</v>
      </c>
      <c r="C17" s="162" t="s">
        <v>1198</v>
      </c>
      <c r="D17" s="488">
        <v>1</v>
      </c>
      <c r="E17" s="272" t="s">
        <v>3267</v>
      </c>
      <c r="F17" s="78" t="s">
        <v>3262</v>
      </c>
      <c r="G17" s="51" t="s">
        <v>3465</v>
      </c>
      <c r="H17" s="889">
        <v>9.5465</v>
      </c>
      <c r="I17" s="272">
        <v>41683</v>
      </c>
      <c r="J17" s="516"/>
      <c r="K17" s="78" t="s">
        <v>1526</v>
      </c>
      <c r="L17" s="78" t="s">
        <v>1220</v>
      </c>
      <c r="M17" s="641" t="s">
        <v>1936</v>
      </c>
      <c r="N17" s="75" t="s">
        <v>3081</v>
      </c>
      <c r="O17" s="75" t="s">
        <v>3081</v>
      </c>
      <c r="P17" s="10" t="s">
        <v>1759</v>
      </c>
      <c r="Q17" s="2"/>
      <c r="U17">
        <v>1</v>
      </c>
    </row>
    <row r="18" spans="1:21" ht="48">
      <c r="A18" s="39">
        <v>4</v>
      </c>
      <c r="B18" s="162">
        <v>89</v>
      </c>
      <c r="C18" s="162" t="s">
        <v>1642</v>
      </c>
      <c r="D18" s="640">
        <v>1</v>
      </c>
      <c r="E18" s="272" t="s">
        <v>3267</v>
      </c>
      <c r="F18" s="78" t="s">
        <v>3263</v>
      </c>
      <c r="G18" s="51" t="s">
        <v>3465</v>
      </c>
      <c r="H18" s="889">
        <v>17.8652</v>
      </c>
      <c r="I18" s="272">
        <v>42263</v>
      </c>
      <c r="J18" s="516"/>
      <c r="K18" s="78" t="s">
        <v>46</v>
      </c>
      <c r="L18" s="78" t="s">
        <v>1220</v>
      </c>
      <c r="M18" s="641" t="s">
        <v>1936</v>
      </c>
      <c r="N18" s="75" t="s">
        <v>3081</v>
      </c>
      <c r="O18" s="75" t="s">
        <v>3081</v>
      </c>
      <c r="P18" s="10" t="s">
        <v>1759</v>
      </c>
      <c r="Q18" s="79"/>
      <c r="U18">
        <v>1</v>
      </c>
    </row>
    <row r="19" spans="1:19" ht="36">
      <c r="A19" s="39">
        <v>5</v>
      </c>
      <c r="B19" s="162">
        <v>90</v>
      </c>
      <c r="C19" s="26" t="s">
        <v>3540</v>
      </c>
      <c r="D19" s="640">
        <v>1</v>
      </c>
      <c r="E19" s="272" t="s">
        <v>3267</v>
      </c>
      <c r="F19" s="78" t="s">
        <v>3542</v>
      </c>
      <c r="G19" s="51" t="s">
        <v>3465</v>
      </c>
      <c r="H19" s="889">
        <v>17.4627</v>
      </c>
      <c r="I19" s="272">
        <v>42713</v>
      </c>
      <c r="J19" s="889" t="s">
        <v>3541</v>
      </c>
      <c r="K19" s="78" t="s">
        <v>57</v>
      </c>
      <c r="L19" s="78" t="s">
        <v>1036</v>
      </c>
      <c r="M19" s="22" t="s">
        <v>1936</v>
      </c>
      <c r="N19" s="75" t="s">
        <v>3081</v>
      </c>
      <c r="O19" s="75" t="s">
        <v>3081</v>
      </c>
      <c r="P19" s="78" t="s">
        <v>230</v>
      </c>
      <c r="Q19" s="79"/>
      <c r="S19">
        <v>1</v>
      </c>
    </row>
    <row r="20" spans="1:19" ht="36">
      <c r="A20" s="39">
        <v>6</v>
      </c>
      <c r="B20" s="26">
        <v>92</v>
      </c>
      <c r="C20" s="26" t="s">
        <v>2893</v>
      </c>
      <c r="D20" s="640">
        <v>1</v>
      </c>
      <c r="E20" s="272" t="s">
        <v>3267</v>
      </c>
      <c r="F20" s="78" t="s">
        <v>3264</v>
      </c>
      <c r="G20" s="51" t="s">
        <v>3465</v>
      </c>
      <c r="H20" s="889">
        <v>7.5793</v>
      </c>
      <c r="I20" s="272">
        <v>43535</v>
      </c>
      <c r="J20" s="516"/>
      <c r="K20" s="78" t="s">
        <v>1526</v>
      </c>
      <c r="L20" s="78" t="s">
        <v>1220</v>
      </c>
      <c r="M20" s="268" t="s">
        <v>1936</v>
      </c>
      <c r="N20" s="75" t="s">
        <v>3081</v>
      </c>
      <c r="O20" s="75" t="s">
        <v>3081</v>
      </c>
      <c r="P20" s="10" t="s">
        <v>2894</v>
      </c>
      <c r="Q20" s="79"/>
      <c r="R20" s="625">
        <v>1</v>
      </c>
      <c r="S20" t="s">
        <v>2755</v>
      </c>
    </row>
    <row r="21" spans="1:19" ht="36">
      <c r="A21" s="39">
        <v>7</v>
      </c>
      <c r="B21" s="26">
        <v>93</v>
      </c>
      <c r="C21" s="26" t="s">
        <v>3491</v>
      </c>
      <c r="D21" s="640">
        <v>1</v>
      </c>
      <c r="E21" s="272" t="s">
        <v>3267</v>
      </c>
      <c r="F21" s="78" t="s">
        <v>3492</v>
      </c>
      <c r="G21" s="51" t="s">
        <v>3465</v>
      </c>
      <c r="H21" s="889">
        <v>13.1699</v>
      </c>
      <c r="I21" s="272" t="s">
        <v>3493</v>
      </c>
      <c r="J21" s="516"/>
      <c r="K21" s="78" t="s">
        <v>1930</v>
      </c>
      <c r="L21" s="78" t="s">
        <v>1036</v>
      </c>
      <c r="M21" s="268" t="s">
        <v>1936</v>
      </c>
      <c r="N21" s="75" t="s">
        <v>3081</v>
      </c>
      <c r="O21" s="75" t="s">
        <v>3081</v>
      </c>
      <c r="P21" s="10" t="s">
        <v>2894</v>
      </c>
      <c r="Q21" s="79"/>
      <c r="R21" s="625">
        <v>1</v>
      </c>
      <c r="S21" t="s">
        <v>2755</v>
      </c>
    </row>
    <row r="22" spans="1:19" ht="24">
      <c r="A22" s="39">
        <v>8</v>
      </c>
      <c r="B22" s="26">
        <v>94</v>
      </c>
      <c r="C22" s="26" t="s">
        <v>3528</v>
      </c>
      <c r="D22" s="640">
        <v>1</v>
      </c>
      <c r="E22" s="272" t="s">
        <v>3267</v>
      </c>
      <c r="F22" s="78" t="s">
        <v>3529</v>
      </c>
      <c r="G22" s="51" t="s">
        <v>3465</v>
      </c>
      <c r="H22" s="889">
        <v>13.801</v>
      </c>
      <c r="I22" s="272" t="s">
        <v>3530</v>
      </c>
      <c r="J22" s="516"/>
      <c r="K22" s="78" t="s">
        <v>1930</v>
      </c>
      <c r="L22" s="78" t="s">
        <v>1036</v>
      </c>
      <c r="M22" s="268" t="s">
        <v>1936</v>
      </c>
      <c r="N22" s="75" t="s">
        <v>3081</v>
      </c>
      <c r="O22" s="75" t="s">
        <v>3081</v>
      </c>
      <c r="P22" s="10" t="s">
        <v>2894</v>
      </c>
      <c r="Q22" s="79"/>
      <c r="R22" s="625">
        <v>1</v>
      </c>
      <c r="S22" t="s">
        <v>2755</v>
      </c>
    </row>
    <row r="23" spans="1:19" ht="24">
      <c r="A23" s="39">
        <v>9</v>
      </c>
      <c r="B23" s="26">
        <v>95</v>
      </c>
      <c r="C23" s="26" t="s">
        <v>4026</v>
      </c>
      <c r="D23" s="640">
        <v>1</v>
      </c>
      <c r="E23" s="272" t="s">
        <v>3267</v>
      </c>
      <c r="F23" s="78" t="s">
        <v>4027</v>
      </c>
      <c r="G23" s="51" t="s">
        <v>3465</v>
      </c>
      <c r="H23" s="889">
        <v>6.3874</v>
      </c>
      <c r="I23" s="272" t="s">
        <v>4028</v>
      </c>
      <c r="J23" s="516"/>
      <c r="K23" s="78" t="s">
        <v>1526</v>
      </c>
      <c r="L23" s="78" t="s">
        <v>1220</v>
      </c>
      <c r="M23" s="268" t="s">
        <v>1936</v>
      </c>
      <c r="N23" s="75" t="s">
        <v>3081</v>
      </c>
      <c r="O23" s="75" t="s">
        <v>3081</v>
      </c>
      <c r="P23" s="10" t="s">
        <v>2894</v>
      </c>
      <c r="Q23" s="79"/>
      <c r="R23" s="625">
        <v>1</v>
      </c>
      <c r="S23" t="s">
        <v>2755</v>
      </c>
    </row>
    <row r="24" spans="1:17" ht="13.5" thickBot="1">
      <c r="A24" s="39"/>
      <c r="B24" s="297"/>
      <c r="C24" s="36"/>
      <c r="D24" s="294"/>
      <c r="E24" s="273"/>
      <c r="F24" s="145"/>
      <c r="G24" s="145"/>
      <c r="H24" s="897"/>
      <c r="I24" s="875"/>
      <c r="J24" s="47"/>
      <c r="K24" s="36"/>
      <c r="L24" s="348"/>
      <c r="M24" s="36"/>
      <c r="N24" s="523"/>
      <c r="O24" s="687"/>
      <c r="P24" s="309"/>
      <c r="Q24" s="79"/>
    </row>
    <row r="25" spans="1:27" ht="14.25" thickBot="1" thickTop="1">
      <c r="A25" s="49"/>
      <c r="B25" s="25"/>
      <c r="C25" s="138" t="s">
        <v>331</v>
      </c>
      <c r="D25" s="138"/>
      <c r="E25" s="25"/>
      <c r="F25" s="25"/>
      <c r="G25" s="25"/>
      <c r="H25" s="885">
        <f>SUM(H15:H24)</f>
        <v>115.00730000000001</v>
      </c>
      <c r="I25" s="885"/>
      <c r="J25" s="728"/>
      <c r="K25" s="25"/>
      <c r="L25" s="25"/>
      <c r="M25" s="25"/>
      <c r="N25" s="464"/>
      <c r="O25" s="688"/>
      <c r="P25" s="28"/>
      <c r="Q25" s="79"/>
      <c r="R25" s="625">
        <f aca="true" t="shared" si="0" ref="R25:AA25">SUM(R15:R24)</f>
        <v>4</v>
      </c>
      <c r="S25">
        <f t="shared" si="0"/>
        <v>1</v>
      </c>
      <c r="T25">
        <f t="shared" si="0"/>
        <v>0</v>
      </c>
      <c r="U25">
        <f t="shared" si="0"/>
        <v>3</v>
      </c>
      <c r="V25">
        <f t="shared" si="0"/>
        <v>0</v>
      </c>
      <c r="W25">
        <f t="shared" si="0"/>
        <v>1</v>
      </c>
      <c r="X25">
        <f t="shared" si="0"/>
        <v>0</v>
      </c>
      <c r="Y25">
        <f t="shared" si="0"/>
        <v>0</v>
      </c>
      <c r="Z25">
        <f t="shared" si="0"/>
        <v>0</v>
      </c>
      <c r="AA25">
        <f t="shared" si="0"/>
        <v>0</v>
      </c>
    </row>
    <row r="26" spans="1:17" ht="13.5" thickTop="1">
      <c r="A26" s="2"/>
      <c r="B26" s="2"/>
      <c r="C26" s="300"/>
      <c r="D26" s="300"/>
      <c r="E26" s="2"/>
      <c r="F26" s="2"/>
      <c r="G26" s="2"/>
      <c r="H26" s="886"/>
      <c r="I26" s="886"/>
      <c r="J26" s="721"/>
      <c r="K26" s="2"/>
      <c r="L26" s="2"/>
      <c r="M26" s="2"/>
      <c r="N26" s="517"/>
      <c r="O26" s="517"/>
      <c r="P26" s="2"/>
      <c r="Q26" s="79"/>
    </row>
    <row r="27" spans="1:17" ht="12.75">
      <c r="A27" s="2"/>
      <c r="B27" s="2"/>
      <c r="C27" s="300"/>
      <c r="D27" s="300"/>
      <c r="E27" s="2"/>
      <c r="F27" s="2"/>
      <c r="G27" s="2"/>
      <c r="H27" s="886"/>
      <c r="I27" s="886"/>
      <c r="J27" s="721"/>
      <c r="K27" s="2"/>
      <c r="L27" s="2"/>
      <c r="M27" s="2"/>
      <c r="N27" s="517"/>
      <c r="O27" s="517"/>
      <c r="P27" s="2"/>
      <c r="Q27" s="79"/>
    </row>
    <row r="28" spans="1:17" ht="12.75">
      <c r="A28" s="2"/>
      <c r="B28" s="2"/>
      <c r="C28" s="300"/>
      <c r="D28" s="300"/>
      <c r="E28" s="2"/>
      <c r="F28" s="2"/>
      <c r="G28" s="2"/>
      <c r="H28" s="886"/>
      <c r="I28" s="886"/>
      <c r="J28" s="721"/>
      <c r="K28" s="2"/>
      <c r="L28" s="2"/>
      <c r="M28" s="2"/>
      <c r="N28" s="517"/>
      <c r="O28" s="517"/>
      <c r="P28" s="2"/>
      <c r="Q28" s="79"/>
    </row>
    <row r="29" spans="1:17" ht="12.75">
      <c r="A29" s="2"/>
      <c r="B29" s="2"/>
      <c r="C29" s="300"/>
      <c r="D29" s="300"/>
      <c r="E29" s="2"/>
      <c r="F29" s="2"/>
      <c r="G29" s="2"/>
      <c r="H29" s="886"/>
      <c r="I29" s="886"/>
      <c r="J29" s="721"/>
      <c r="K29" s="2"/>
      <c r="L29" s="2"/>
      <c r="M29" s="2"/>
      <c r="N29" s="517"/>
      <c r="O29" s="517"/>
      <c r="P29" s="2"/>
      <c r="Q29" s="79"/>
    </row>
    <row r="30" spans="1:17" ht="12.75">
      <c r="A30" s="2"/>
      <c r="B30" s="2"/>
      <c r="C30" s="300"/>
      <c r="D30" s="300"/>
      <c r="E30" s="2"/>
      <c r="F30" s="2"/>
      <c r="G30" s="2"/>
      <c r="H30" s="886"/>
      <c r="I30" s="886"/>
      <c r="J30" s="721"/>
      <c r="K30" s="2"/>
      <c r="L30" s="2"/>
      <c r="M30" s="2"/>
      <c r="N30" s="517"/>
      <c r="O30" s="517"/>
      <c r="P30" s="2"/>
      <c r="Q30" s="79"/>
    </row>
    <row r="31" spans="1:17" ht="12.75">
      <c r="A31" s="2"/>
      <c r="B31" s="2"/>
      <c r="C31" s="300"/>
      <c r="D31" s="300"/>
      <c r="E31" s="2"/>
      <c r="F31" s="2"/>
      <c r="G31" s="2"/>
      <c r="H31" s="886"/>
      <c r="I31" s="886"/>
      <c r="J31" s="721"/>
      <c r="K31" s="2"/>
      <c r="L31" s="2"/>
      <c r="M31" s="2"/>
      <c r="N31" s="517"/>
      <c r="O31" s="517"/>
      <c r="P31" s="2"/>
      <c r="Q31" s="79"/>
    </row>
    <row r="32" spans="2:17" ht="15">
      <c r="B32" s="4" t="s">
        <v>802</v>
      </c>
      <c r="C32" s="60"/>
      <c r="D32" s="300"/>
      <c r="E32" s="2"/>
      <c r="F32" s="2"/>
      <c r="G32" s="2"/>
      <c r="H32" s="886"/>
      <c r="I32" s="886"/>
      <c r="J32" s="721"/>
      <c r="K32" s="2"/>
      <c r="L32" s="2"/>
      <c r="M32" s="2"/>
      <c r="N32" s="517"/>
      <c r="O32" s="517"/>
      <c r="P32" s="2"/>
      <c r="Q32" s="2"/>
    </row>
    <row r="33" spans="1:28" ht="12.75">
      <c r="A33" s="402"/>
      <c r="B33" s="404"/>
      <c r="C33" s="397"/>
      <c r="D33" s="405"/>
      <c r="E33" s="398"/>
      <c r="F33" s="398"/>
      <c r="G33" s="406"/>
      <c r="H33" s="898"/>
      <c r="I33" s="876"/>
      <c r="J33" s="890"/>
      <c r="K33" s="397"/>
      <c r="L33" s="407"/>
      <c r="M33" s="397"/>
      <c r="N33" s="689"/>
      <c r="O33" s="689"/>
      <c r="P33" s="397"/>
      <c r="Q33" s="2"/>
      <c r="R33" s="629"/>
      <c r="S33" s="392"/>
      <c r="T33" s="392"/>
      <c r="U33" s="392"/>
      <c r="V33" s="392"/>
      <c r="W33" s="392"/>
      <c r="X33" s="392"/>
      <c r="Y33" s="392"/>
      <c r="Z33" s="392"/>
      <c r="AA33" s="392"/>
      <c r="AB33">
        <f>SUM(R25:AA25)</f>
        <v>9</v>
      </c>
    </row>
    <row r="34" spans="2:27" ht="15">
      <c r="B34" s="4"/>
      <c r="C34" s="60"/>
      <c r="D34" s="300"/>
      <c r="E34" s="2"/>
      <c r="F34" s="2"/>
      <c r="G34" s="2"/>
      <c r="H34" s="886">
        <f>SUM(H33:H33)</f>
        <v>0</v>
      </c>
      <c r="I34" s="886"/>
      <c r="J34" s="721"/>
      <c r="K34" s="2"/>
      <c r="L34" s="2"/>
      <c r="M34" s="2"/>
      <c r="N34" s="517"/>
      <c r="O34" s="517"/>
      <c r="P34" s="2"/>
      <c r="Q34" s="2"/>
      <c r="R34" s="626"/>
      <c r="S34" s="428"/>
      <c r="T34" s="428"/>
      <c r="U34" s="428"/>
      <c r="V34" s="428"/>
      <c r="W34" s="428"/>
      <c r="X34" s="428"/>
      <c r="Y34" s="428"/>
      <c r="Z34" s="428"/>
      <c r="AA34" s="428"/>
    </row>
    <row r="35" spans="2:27" ht="15">
      <c r="B35" s="4" t="s">
        <v>207</v>
      </c>
      <c r="C35" s="60"/>
      <c r="D35" s="60"/>
      <c r="E35" s="8"/>
      <c r="F35" s="67"/>
      <c r="G35" s="67"/>
      <c r="H35" s="87"/>
      <c r="I35" s="87"/>
      <c r="J35" s="891"/>
      <c r="K35" s="89"/>
      <c r="L35" s="88"/>
      <c r="M35" s="90"/>
      <c r="N35" s="67"/>
      <c r="O35" s="67"/>
      <c r="P35" s="79"/>
      <c r="Q35" s="2"/>
      <c r="R35" s="626"/>
      <c r="S35" s="428"/>
      <c r="T35" s="428"/>
      <c r="U35" s="428"/>
      <c r="V35" s="428"/>
      <c r="W35" s="428"/>
      <c r="X35" s="428"/>
      <c r="Y35" s="428"/>
      <c r="Z35" s="428"/>
      <c r="AA35" s="428"/>
    </row>
    <row r="36" spans="1:27" s="392" customFormat="1" ht="15">
      <c r="A36"/>
      <c r="B36" s="4" t="s">
        <v>955</v>
      </c>
      <c r="C36" s="60"/>
      <c r="D36" s="60"/>
      <c r="E36" s="8"/>
      <c r="F36" s="67"/>
      <c r="G36" s="67"/>
      <c r="H36" s="87"/>
      <c r="I36" s="87"/>
      <c r="J36" s="891"/>
      <c r="K36" s="89"/>
      <c r="L36" s="88"/>
      <c r="M36" s="90"/>
      <c r="N36" s="67"/>
      <c r="O36" s="67"/>
      <c r="P36" s="79"/>
      <c r="Q36" s="637"/>
      <c r="R36" s="626"/>
      <c r="S36" s="428"/>
      <c r="T36" s="428"/>
      <c r="U36" s="428"/>
      <c r="V36" s="428"/>
      <c r="W36" s="428"/>
      <c r="X36" s="428"/>
      <c r="Y36" s="428"/>
      <c r="Z36" s="428"/>
      <c r="AA36" s="428"/>
    </row>
    <row r="37" spans="1:27" s="428" customFormat="1" ht="16.5" customHeight="1">
      <c r="A37" s="1161" t="s">
        <v>1474</v>
      </c>
      <c r="B37" s="1164" t="s">
        <v>2913</v>
      </c>
      <c r="C37" s="1167" t="s">
        <v>1668</v>
      </c>
      <c r="D37" s="1164" t="s">
        <v>2911</v>
      </c>
      <c r="E37" s="1164" t="s">
        <v>2914</v>
      </c>
      <c r="F37" s="1170" t="s">
        <v>3056</v>
      </c>
      <c r="G37" s="1164" t="s">
        <v>2912</v>
      </c>
      <c r="H37" s="1172" t="s">
        <v>3057</v>
      </c>
      <c r="I37" s="1170" t="s">
        <v>2915</v>
      </c>
      <c r="J37" s="1170" t="s">
        <v>2916</v>
      </c>
      <c r="K37" s="1188" t="s">
        <v>2918</v>
      </c>
      <c r="L37" s="1190" t="s">
        <v>2917</v>
      </c>
      <c r="M37" s="1189" t="s">
        <v>477</v>
      </c>
      <c r="N37" s="1175" t="s">
        <v>2919</v>
      </c>
      <c r="O37" s="1175" t="s">
        <v>2920</v>
      </c>
      <c r="P37" s="1189" t="s">
        <v>199</v>
      </c>
      <c r="R37" s="625"/>
      <c r="S37"/>
      <c r="T37"/>
      <c r="U37"/>
      <c r="V37"/>
      <c r="W37"/>
      <c r="X37"/>
      <c r="Y37"/>
      <c r="Z37"/>
      <c r="AA37"/>
    </row>
    <row r="38" spans="1:27" s="428" customFormat="1" ht="16.5" customHeight="1">
      <c r="A38" s="1162"/>
      <c r="B38" s="1165"/>
      <c r="C38" s="1168"/>
      <c r="D38" s="1165"/>
      <c r="E38" s="1165"/>
      <c r="F38" s="1171"/>
      <c r="G38" s="1165"/>
      <c r="H38" s="1208"/>
      <c r="I38" s="1189"/>
      <c r="J38" s="1189"/>
      <c r="K38" s="1173"/>
      <c r="L38" s="1191"/>
      <c r="M38" s="1171"/>
      <c r="N38" s="1176"/>
      <c r="O38" s="1176"/>
      <c r="P38" s="1171"/>
      <c r="R38" s="625"/>
      <c r="S38"/>
      <c r="T38"/>
      <c r="U38"/>
      <c r="V38"/>
      <c r="W38"/>
      <c r="X38"/>
      <c r="Y38"/>
      <c r="Z38"/>
      <c r="AA38"/>
    </row>
    <row r="39" spans="1:27" s="428" customFormat="1" ht="24" customHeight="1">
      <c r="A39" s="1163"/>
      <c r="B39" s="1166"/>
      <c r="C39" s="1169"/>
      <c r="D39" s="1166"/>
      <c r="E39" s="1166"/>
      <c r="F39" s="1171"/>
      <c r="G39" s="1166"/>
      <c r="H39" s="1209"/>
      <c r="I39" s="1189"/>
      <c r="J39" s="1189"/>
      <c r="K39" s="1174"/>
      <c r="L39" s="1192"/>
      <c r="M39" s="1171"/>
      <c r="N39" s="1177"/>
      <c r="O39" s="1177"/>
      <c r="P39" s="1171"/>
      <c r="R39" s="625"/>
      <c r="S39"/>
      <c r="T39"/>
      <c r="U39"/>
      <c r="V39"/>
      <c r="W39"/>
      <c r="X39"/>
      <c r="Y39"/>
      <c r="Z39"/>
      <c r="AA39"/>
    </row>
    <row r="40" spans="1:27" ht="12.75" customHeight="1">
      <c r="A40" s="39">
        <v>0</v>
      </c>
      <c r="B40" s="23"/>
      <c r="C40" s="11"/>
      <c r="D40" s="10"/>
      <c r="E40" s="265"/>
      <c r="F40" s="271"/>
      <c r="G40" s="271"/>
      <c r="H40" s="653"/>
      <c r="I40" s="653"/>
      <c r="J40" s="15"/>
      <c r="K40" s="10"/>
      <c r="L40" s="239"/>
      <c r="M40" s="10"/>
      <c r="N40" s="75" t="s">
        <v>2755</v>
      </c>
      <c r="O40" s="27"/>
      <c r="P40" s="10"/>
      <c r="Q40" s="217"/>
      <c r="R40" s="626"/>
      <c r="S40" s="428"/>
      <c r="T40" s="428"/>
      <c r="U40" s="428"/>
      <c r="V40" s="428"/>
      <c r="W40" s="428"/>
      <c r="X40" s="428"/>
      <c r="Y40" s="428"/>
      <c r="Z40" s="428"/>
      <c r="AA40" s="428"/>
    </row>
    <row r="41" spans="17:27" ht="19.5" customHeight="1">
      <c r="Q41" s="8"/>
      <c r="R41" s="626"/>
      <c r="S41" s="428"/>
      <c r="T41" s="428"/>
      <c r="U41" s="428"/>
      <c r="V41" s="428"/>
      <c r="W41" s="428"/>
      <c r="X41" s="428"/>
      <c r="Y41" s="428"/>
      <c r="Z41" s="428"/>
      <c r="AA41" s="428"/>
    </row>
    <row r="42" spans="17:27" ht="19.5" customHeight="1">
      <c r="Q42" s="8"/>
      <c r="R42" s="626"/>
      <c r="S42" s="428"/>
      <c r="T42" s="428"/>
      <c r="U42" s="428"/>
      <c r="V42" s="428"/>
      <c r="W42" s="428"/>
      <c r="X42" s="428"/>
      <c r="Y42" s="428"/>
      <c r="Z42" s="428"/>
      <c r="AA42" s="428"/>
    </row>
    <row r="43" spans="17:27" ht="19.5" customHeight="1">
      <c r="Q43" s="8"/>
      <c r="R43" s="626"/>
      <c r="S43" s="428"/>
      <c r="T43" s="428"/>
      <c r="U43" s="428"/>
      <c r="V43" s="428"/>
      <c r="W43" s="428"/>
      <c r="X43" s="428"/>
      <c r="Y43" s="428"/>
      <c r="Z43" s="428"/>
      <c r="AA43" s="428"/>
    </row>
    <row r="44" spans="2:27" ht="19.5" customHeight="1">
      <c r="B44" s="4" t="s">
        <v>864</v>
      </c>
      <c r="C44" s="60"/>
      <c r="D44" s="60"/>
      <c r="Q44" s="5"/>
      <c r="R44" s="626"/>
      <c r="S44" s="428"/>
      <c r="T44" s="428"/>
      <c r="U44" s="428"/>
      <c r="V44" s="428"/>
      <c r="W44" s="428"/>
      <c r="X44" s="428"/>
      <c r="Y44" s="428"/>
      <c r="Z44" s="428"/>
      <c r="AA44" s="428"/>
    </row>
    <row r="45" spans="1:27" s="428" customFormat="1" ht="16.5" customHeight="1">
      <c r="A45" s="1161" t="s">
        <v>1474</v>
      </c>
      <c r="B45" s="1164" t="s">
        <v>2913</v>
      </c>
      <c r="C45" s="1167" t="s">
        <v>1668</v>
      </c>
      <c r="D45" s="1164" t="s">
        <v>2911</v>
      </c>
      <c r="E45" s="1164" t="s">
        <v>2914</v>
      </c>
      <c r="F45" s="1170" t="s">
        <v>3056</v>
      </c>
      <c r="G45" s="1164" t="s">
        <v>2912</v>
      </c>
      <c r="H45" s="1172" t="s">
        <v>3057</v>
      </c>
      <c r="I45" s="1170" t="s">
        <v>2915</v>
      </c>
      <c r="J45" s="1170" t="s">
        <v>2916</v>
      </c>
      <c r="K45" s="1188" t="s">
        <v>2918</v>
      </c>
      <c r="L45" s="1190" t="s">
        <v>2917</v>
      </c>
      <c r="M45" s="1189" t="s">
        <v>477</v>
      </c>
      <c r="N45" s="1175" t="s">
        <v>2919</v>
      </c>
      <c r="O45" s="1175" t="s">
        <v>2920</v>
      </c>
      <c r="P45" s="1189" t="s">
        <v>199</v>
      </c>
      <c r="R45" s="625"/>
      <c r="S45"/>
      <c r="T45"/>
      <c r="U45"/>
      <c r="V45"/>
      <c r="W45"/>
      <c r="X45"/>
      <c r="Y45"/>
      <c r="Z45"/>
      <c r="AA45"/>
    </row>
    <row r="46" spans="1:27" s="428" customFormat="1" ht="16.5" customHeight="1">
      <c r="A46" s="1162"/>
      <c r="B46" s="1165"/>
      <c r="C46" s="1168"/>
      <c r="D46" s="1165"/>
      <c r="E46" s="1165"/>
      <c r="F46" s="1171"/>
      <c r="G46" s="1165"/>
      <c r="H46" s="1208"/>
      <c r="I46" s="1189"/>
      <c r="J46" s="1189"/>
      <c r="K46" s="1173"/>
      <c r="L46" s="1191"/>
      <c r="M46" s="1171"/>
      <c r="N46" s="1176"/>
      <c r="O46" s="1176"/>
      <c r="P46" s="1171"/>
      <c r="R46" s="625"/>
      <c r="S46"/>
      <c r="T46"/>
      <c r="U46"/>
      <c r="V46"/>
      <c r="W46"/>
      <c r="X46"/>
      <c r="Y46"/>
      <c r="Z46"/>
      <c r="AA46"/>
    </row>
    <row r="47" spans="1:27" s="428" customFormat="1" ht="24" customHeight="1">
      <c r="A47" s="1163"/>
      <c r="B47" s="1166"/>
      <c r="C47" s="1169"/>
      <c r="D47" s="1166"/>
      <c r="E47" s="1166"/>
      <c r="F47" s="1171"/>
      <c r="G47" s="1166"/>
      <c r="H47" s="1209"/>
      <c r="I47" s="1189"/>
      <c r="J47" s="1189"/>
      <c r="K47" s="1174"/>
      <c r="L47" s="1192"/>
      <c r="M47" s="1171"/>
      <c r="N47" s="1177"/>
      <c r="O47" s="1177"/>
      <c r="P47" s="1171"/>
      <c r="R47" s="625"/>
      <c r="S47"/>
      <c r="T47"/>
      <c r="U47"/>
      <c r="V47"/>
      <c r="W47"/>
      <c r="X47"/>
      <c r="Y47"/>
      <c r="Z47"/>
      <c r="AA47"/>
    </row>
    <row r="48" spans="1:21" ht="72">
      <c r="A48" s="39">
        <v>1</v>
      </c>
      <c r="B48" s="26">
        <v>73</v>
      </c>
      <c r="C48" s="26" t="s">
        <v>1820</v>
      </c>
      <c r="D48" s="15">
        <v>1</v>
      </c>
      <c r="E48" s="264" t="s">
        <v>3267</v>
      </c>
      <c r="F48" s="10" t="s">
        <v>3265</v>
      </c>
      <c r="G48" s="69" t="s">
        <v>3332</v>
      </c>
      <c r="H48" s="653">
        <v>17.504</v>
      </c>
      <c r="I48" s="264">
        <v>40317</v>
      </c>
      <c r="J48" s="264">
        <v>42074</v>
      </c>
      <c r="K48" s="10" t="s">
        <v>1551</v>
      </c>
      <c r="L48" s="10" t="s">
        <v>1220</v>
      </c>
      <c r="M48" s="11" t="s">
        <v>1936</v>
      </c>
      <c r="N48" s="75" t="s">
        <v>3081</v>
      </c>
      <c r="O48" s="75" t="s">
        <v>3081</v>
      </c>
      <c r="P48" s="10" t="s">
        <v>2715</v>
      </c>
      <c r="Q48" s="79"/>
      <c r="U48">
        <v>1</v>
      </c>
    </row>
    <row r="49" spans="1:23" ht="72">
      <c r="A49" s="39">
        <f>A48+1</f>
        <v>2</v>
      </c>
      <c r="B49" s="26">
        <v>74</v>
      </c>
      <c r="C49" s="26" t="s">
        <v>2174</v>
      </c>
      <c r="D49" s="516">
        <v>1</v>
      </c>
      <c r="E49" s="264" t="s">
        <v>3267</v>
      </c>
      <c r="F49" s="78" t="s">
        <v>3266</v>
      </c>
      <c r="G49" s="69" t="s">
        <v>3332</v>
      </c>
      <c r="H49" s="653">
        <v>8.0999</v>
      </c>
      <c r="I49" s="264">
        <v>40406</v>
      </c>
      <c r="J49" s="264">
        <v>42074</v>
      </c>
      <c r="K49" s="10" t="s">
        <v>1644</v>
      </c>
      <c r="L49" s="10" t="s">
        <v>1220</v>
      </c>
      <c r="M49" s="268" t="s">
        <v>1936</v>
      </c>
      <c r="N49" s="75" t="s">
        <v>3081</v>
      </c>
      <c r="O49" s="75" t="s">
        <v>3081</v>
      </c>
      <c r="P49" s="10" t="s">
        <v>1956</v>
      </c>
      <c r="W49">
        <v>1</v>
      </c>
    </row>
    <row r="50" spans="1:21" ht="84">
      <c r="A50" s="39">
        <f>A49+1</f>
        <v>3</v>
      </c>
      <c r="B50" s="162">
        <v>77</v>
      </c>
      <c r="C50" s="162" t="s">
        <v>2526</v>
      </c>
      <c r="D50" s="516">
        <v>1</v>
      </c>
      <c r="E50" s="272" t="s">
        <v>3267</v>
      </c>
      <c r="F50" s="78" t="s">
        <v>3268</v>
      </c>
      <c r="G50" s="69" t="s">
        <v>3332</v>
      </c>
      <c r="H50" s="889">
        <v>15.1989</v>
      </c>
      <c r="I50" s="272">
        <v>41317</v>
      </c>
      <c r="J50" s="264">
        <v>42074</v>
      </c>
      <c r="K50" s="78" t="s">
        <v>1644</v>
      </c>
      <c r="L50" s="78" t="s">
        <v>1220</v>
      </c>
      <c r="M50" s="268" t="s">
        <v>1936</v>
      </c>
      <c r="N50" s="75" t="s">
        <v>3081</v>
      </c>
      <c r="O50" s="75" t="s">
        <v>3081</v>
      </c>
      <c r="P50" s="10" t="s">
        <v>1759</v>
      </c>
      <c r="U50">
        <v>1</v>
      </c>
    </row>
    <row r="51" spans="1:17" ht="12.75">
      <c r="A51" s="39"/>
      <c r="B51" s="43"/>
      <c r="C51" s="10"/>
      <c r="D51" s="10"/>
      <c r="E51" s="63"/>
      <c r="F51" s="81"/>
      <c r="G51" s="81"/>
      <c r="H51" s="877">
        <f>SUM(H48:H50)</f>
        <v>40.802800000000005</v>
      </c>
      <c r="I51" s="877"/>
      <c r="J51" s="15"/>
      <c r="K51" s="10"/>
      <c r="L51" s="51"/>
      <c r="M51" s="10"/>
      <c r="N51" s="27"/>
      <c r="O51" s="27"/>
      <c r="P51" s="10"/>
      <c r="Q51" s="79"/>
    </row>
    <row r="52" spans="1:27" ht="15">
      <c r="A52" s="39"/>
      <c r="B52" s="4" t="s">
        <v>1777</v>
      </c>
      <c r="C52" s="10"/>
      <c r="D52" s="10"/>
      <c r="E52" s="63"/>
      <c r="F52" s="81"/>
      <c r="G52" s="81"/>
      <c r="H52" s="48"/>
      <c r="I52" s="48"/>
      <c r="J52" s="15"/>
      <c r="K52" s="10"/>
      <c r="L52" s="51"/>
      <c r="M52" s="10"/>
      <c r="N52" s="27"/>
      <c r="O52" s="27"/>
      <c r="P52" s="10"/>
      <c r="Q52" s="79"/>
      <c r="R52" s="626"/>
      <c r="S52" s="428"/>
      <c r="T52" s="428"/>
      <c r="U52" s="428"/>
      <c r="V52" s="428"/>
      <c r="W52" s="428"/>
      <c r="X52" s="428"/>
      <c r="Y52" s="428"/>
      <c r="Z52" s="428"/>
      <c r="AA52" s="428"/>
    </row>
    <row r="53" spans="1:27" ht="12.75">
      <c r="A53" s="230"/>
      <c r="B53" s="176"/>
      <c r="C53" s="78"/>
      <c r="D53" s="78"/>
      <c r="E53" s="214"/>
      <c r="F53" s="222"/>
      <c r="G53" s="222"/>
      <c r="H53" s="878"/>
      <c r="I53" s="878"/>
      <c r="J53" s="516"/>
      <c r="K53" s="78"/>
      <c r="L53" s="223"/>
      <c r="M53" s="78"/>
      <c r="N53" s="520"/>
      <c r="O53" s="27"/>
      <c r="P53" s="10"/>
      <c r="Q53" s="79"/>
      <c r="R53" s="626"/>
      <c r="S53" s="428"/>
      <c r="T53" s="428"/>
      <c r="U53" s="428"/>
      <c r="V53" s="428"/>
      <c r="W53" s="428"/>
      <c r="X53" s="428"/>
      <c r="Y53" s="428"/>
      <c r="Z53" s="428"/>
      <c r="AA53" s="428"/>
    </row>
    <row r="54" spans="1:27" ht="15">
      <c r="A54" s="247"/>
      <c r="B54" s="248" t="s">
        <v>2472</v>
      </c>
      <c r="C54" s="249"/>
      <c r="D54" s="249"/>
      <c r="E54" s="250"/>
      <c r="F54" s="251"/>
      <c r="G54" s="251"/>
      <c r="H54" s="252"/>
      <c r="I54" s="252"/>
      <c r="J54" s="892"/>
      <c r="K54" s="254"/>
      <c r="L54" s="253"/>
      <c r="M54" s="255"/>
      <c r="N54" s="251"/>
      <c r="O54" s="67"/>
      <c r="P54" s="79"/>
      <c r="Q54" s="79"/>
      <c r="R54" s="626"/>
      <c r="S54" s="428"/>
      <c r="T54" s="428"/>
      <c r="U54" s="428"/>
      <c r="V54" s="428"/>
      <c r="W54" s="428"/>
      <c r="X54" s="428"/>
      <c r="Y54" s="428"/>
      <c r="Z54" s="428"/>
      <c r="AA54" s="428"/>
    </row>
    <row r="55" spans="1:27" s="428" customFormat="1" ht="16.5" customHeight="1">
      <c r="A55" s="1161" t="s">
        <v>1474</v>
      </c>
      <c r="B55" s="1164" t="s">
        <v>2913</v>
      </c>
      <c r="C55" s="1167" t="s">
        <v>1668</v>
      </c>
      <c r="D55" s="1164" t="s">
        <v>2911</v>
      </c>
      <c r="E55" s="1164" t="s">
        <v>2914</v>
      </c>
      <c r="F55" s="1170" t="s">
        <v>3056</v>
      </c>
      <c r="G55" s="1164" t="s">
        <v>2912</v>
      </c>
      <c r="H55" s="1172" t="s">
        <v>3057</v>
      </c>
      <c r="I55" s="1170" t="s">
        <v>2915</v>
      </c>
      <c r="J55" s="1170" t="s">
        <v>2916</v>
      </c>
      <c r="K55" s="1188" t="s">
        <v>2918</v>
      </c>
      <c r="L55" s="1190" t="s">
        <v>2917</v>
      </c>
      <c r="M55" s="1189" t="s">
        <v>477</v>
      </c>
      <c r="N55" s="1175" t="s">
        <v>2919</v>
      </c>
      <c r="O55" s="1175" t="s">
        <v>2920</v>
      </c>
      <c r="P55" s="1189" t="s">
        <v>199</v>
      </c>
      <c r="R55" s="625"/>
      <c r="S55"/>
      <c r="T55"/>
      <c r="U55"/>
      <c r="V55"/>
      <c r="W55"/>
      <c r="X55"/>
      <c r="Y55"/>
      <c r="Z55"/>
      <c r="AA55"/>
    </row>
    <row r="56" spans="1:27" s="428" customFormat="1" ht="16.5" customHeight="1">
      <c r="A56" s="1162"/>
      <c r="B56" s="1165"/>
      <c r="C56" s="1168"/>
      <c r="D56" s="1165"/>
      <c r="E56" s="1165"/>
      <c r="F56" s="1171"/>
      <c r="G56" s="1165"/>
      <c r="H56" s="1208"/>
      <c r="I56" s="1189"/>
      <c r="J56" s="1189"/>
      <c r="K56" s="1173"/>
      <c r="L56" s="1191"/>
      <c r="M56" s="1171"/>
      <c r="N56" s="1176"/>
      <c r="O56" s="1176"/>
      <c r="P56" s="1171"/>
      <c r="R56" s="625"/>
      <c r="S56"/>
      <c r="T56"/>
      <c r="U56"/>
      <c r="V56"/>
      <c r="W56"/>
      <c r="X56"/>
      <c r="Y56"/>
      <c r="Z56"/>
      <c r="AA56"/>
    </row>
    <row r="57" spans="1:27" s="428" customFormat="1" ht="24" customHeight="1">
      <c r="A57" s="1163"/>
      <c r="B57" s="1166"/>
      <c r="C57" s="1169"/>
      <c r="D57" s="1166"/>
      <c r="E57" s="1166"/>
      <c r="F57" s="1171"/>
      <c r="G57" s="1166"/>
      <c r="H57" s="1209"/>
      <c r="I57" s="1189"/>
      <c r="J57" s="1189"/>
      <c r="K57" s="1174"/>
      <c r="L57" s="1192"/>
      <c r="M57" s="1171"/>
      <c r="N57" s="1177"/>
      <c r="O57" s="1177"/>
      <c r="P57" s="1171"/>
      <c r="R57" s="625"/>
      <c r="S57"/>
      <c r="T57"/>
      <c r="U57"/>
      <c r="V57"/>
      <c r="W57"/>
      <c r="X57"/>
      <c r="Y57"/>
      <c r="Z57"/>
      <c r="AA57"/>
    </row>
    <row r="58" spans="1:17" ht="12.75" customHeight="1">
      <c r="A58" s="30">
        <v>0</v>
      </c>
      <c r="B58" s="393" t="s">
        <v>2755</v>
      </c>
      <c r="C58" s="51"/>
      <c r="D58" s="51"/>
      <c r="E58" s="51"/>
      <c r="F58" s="51"/>
      <c r="G58" s="51"/>
      <c r="H58" s="874"/>
      <c r="I58" s="874"/>
      <c r="J58" s="879"/>
      <c r="K58" s="51"/>
      <c r="L58" s="51"/>
      <c r="M58" s="51"/>
      <c r="N58" s="466"/>
      <c r="O58" s="466"/>
      <c r="P58" s="51"/>
      <c r="Q58" s="217"/>
    </row>
    <row r="59" ht="19.5" customHeight="1">
      <c r="Q59" s="8"/>
    </row>
    <row r="60" spans="17:27" ht="12.75">
      <c r="Q60" s="2"/>
      <c r="R60" s="626"/>
      <c r="S60" s="428"/>
      <c r="T60" s="428"/>
      <c r="U60" s="428"/>
      <c r="V60" s="428"/>
      <c r="W60" s="428"/>
      <c r="X60" s="428"/>
      <c r="Y60" s="428"/>
      <c r="Z60" s="428"/>
      <c r="AA60" s="428"/>
    </row>
    <row r="61" spans="2:27" ht="12.75" customHeight="1">
      <c r="B61" s="4" t="s">
        <v>59</v>
      </c>
      <c r="C61" s="60"/>
      <c r="D61" s="60"/>
      <c r="E61" s="8"/>
      <c r="F61" s="67"/>
      <c r="G61" s="67"/>
      <c r="H61" s="87"/>
      <c r="I61" s="87"/>
      <c r="J61" s="891"/>
      <c r="K61" s="89"/>
      <c r="L61" s="88"/>
      <c r="M61" s="90"/>
      <c r="N61" s="67"/>
      <c r="O61" s="67"/>
      <c r="P61" s="79"/>
      <c r="R61" s="626"/>
      <c r="S61" s="428"/>
      <c r="T61" s="428"/>
      <c r="U61" s="428"/>
      <c r="V61" s="428"/>
      <c r="W61" s="428"/>
      <c r="X61" s="428"/>
      <c r="Y61" s="428"/>
      <c r="Z61" s="428"/>
      <c r="AA61" s="428"/>
    </row>
    <row r="62" spans="1:27" s="428" customFormat="1" ht="16.5" customHeight="1">
      <c r="A62" s="1161" t="s">
        <v>1474</v>
      </c>
      <c r="B62" s="1164" t="s">
        <v>2913</v>
      </c>
      <c r="C62" s="1167" t="s">
        <v>1668</v>
      </c>
      <c r="D62" s="1164" t="s">
        <v>2911</v>
      </c>
      <c r="E62" s="1164" t="s">
        <v>2914</v>
      </c>
      <c r="F62" s="1170" t="s">
        <v>3056</v>
      </c>
      <c r="G62" s="1164" t="s">
        <v>2912</v>
      </c>
      <c r="H62" s="1172" t="s">
        <v>3057</v>
      </c>
      <c r="I62" s="1170" t="s">
        <v>2915</v>
      </c>
      <c r="J62" s="1170" t="s">
        <v>2916</v>
      </c>
      <c r="K62" s="1188" t="s">
        <v>2918</v>
      </c>
      <c r="L62" s="1190" t="s">
        <v>2917</v>
      </c>
      <c r="M62" s="1189" t="s">
        <v>477</v>
      </c>
      <c r="N62" s="1175" t="s">
        <v>2919</v>
      </c>
      <c r="O62" s="1175" t="s">
        <v>2920</v>
      </c>
      <c r="P62" s="1189" t="s">
        <v>199</v>
      </c>
      <c r="R62" s="625"/>
      <c r="S62"/>
      <c r="T62"/>
      <c r="U62"/>
      <c r="V62"/>
      <c r="W62"/>
      <c r="X62"/>
      <c r="Y62"/>
      <c r="Z62"/>
      <c r="AA62"/>
    </row>
    <row r="63" spans="1:27" s="428" customFormat="1" ht="16.5" customHeight="1">
      <c r="A63" s="1162"/>
      <c r="B63" s="1165"/>
      <c r="C63" s="1168"/>
      <c r="D63" s="1165"/>
      <c r="E63" s="1165"/>
      <c r="F63" s="1171"/>
      <c r="G63" s="1165"/>
      <c r="H63" s="1208"/>
      <c r="I63" s="1189"/>
      <c r="J63" s="1189"/>
      <c r="K63" s="1173"/>
      <c r="L63" s="1191"/>
      <c r="M63" s="1171"/>
      <c r="N63" s="1176"/>
      <c r="O63" s="1176"/>
      <c r="P63" s="1171"/>
      <c r="R63" s="625"/>
      <c r="S63"/>
      <c r="T63"/>
      <c r="U63"/>
      <c r="V63"/>
      <c r="W63"/>
      <c r="X63"/>
      <c r="Y63"/>
      <c r="Z63"/>
      <c r="AA63"/>
    </row>
    <row r="64" spans="1:27" s="428" customFormat="1" ht="24" customHeight="1">
      <c r="A64" s="1163"/>
      <c r="B64" s="1166"/>
      <c r="C64" s="1169"/>
      <c r="D64" s="1166"/>
      <c r="E64" s="1166"/>
      <c r="F64" s="1171"/>
      <c r="G64" s="1166"/>
      <c r="H64" s="1209"/>
      <c r="I64" s="1189"/>
      <c r="J64" s="1189"/>
      <c r="K64" s="1174"/>
      <c r="L64" s="1192"/>
      <c r="M64" s="1171"/>
      <c r="N64" s="1177"/>
      <c r="O64" s="1177"/>
      <c r="P64" s="1171"/>
      <c r="R64" s="625"/>
      <c r="S64"/>
      <c r="T64"/>
      <c r="U64"/>
      <c r="V64"/>
      <c r="W64"/>
      <c r="X64"/>
      <c r="Y64"/>
      <c r="Z64"/>
      <c r="AA64"/>
    </row>
    <row r="65" spans="1:17" ht="27.75" customHeight="1">
      <c r="A65" s="30">
        <v>1</v>
      </c>
      <c r="B65" s="76" t="s">
        <v>3323</v>
      </c>
      <c r="C65" s="76" t="s">
        <v>2674</v>
      </c>
      <c r="D65" s="10"/>
      <c r="E65" s="76" t="s">
        <v>3269</v>
      </c>
      <c r="F65" s="10" t="s">
        <v>2159</v>
      </c>
      <c r="G65" s="69" t="s">
        <v>3332</v>
      </c>
      <c r="H65" s="48">
        <v>7.10213</v>
      </c>
      <c r="I65" s="265">
        <v>33256</v>
      </c>
      <c r="J65" s="15"/>
      <c r="K65" s="10" t="s">
        <v>768</v>
      </c>
      <c r="L65" s="10" t="s">
        <v>1220</v>
      </c>
      <c r="M65" s="268" t="s">
        <v>1936</v>
      </c>
      <c r="N65" s="75" t="s">
        <v>3081</v>
      </c>
      <c r="O65" s="75" t="s">
        <v>3081</v>
      </c>
      <c r="P65" s="271" t="s">
        <v>3271</v>
      </c>
      <c r="Q65" s="217"/>
    </row>
    <row r="66" spans="1:17" ht="25.5" customHeight="1">
      <c r="A66" s="30">
        <f>SUM(A65+1)</f>
        <v>2</v>
      </c>
      <c r="B66" s="76" t="s">
        <v>3329</v>
      </c>
      <c r="C66" s="76" t="s">
        <v>2672</v>
      </c>
      <c r="D66" s="10"/>
      <c r="E66" s="76" t="s">
        <v>3269</v>
      </c>
      <c r="F66" s="10" t="s">
        <v>2157</v>
      </c>
      <c r="G66" s="69" t="s">
        <v>3332</v>
      </c>
      <c r="H66" s="48">
        <v>7.2275</v>
      </c>
      <c r="I66" s="265">
        <v>33290</v>
      </c>
      <c r="J66" s="15"/>
      <c r="K66" s="10" t="s">
        <v>380</v>
      </c>
      <c r="L66" s="10" t="s">
        <v>1220</v>
      </c>
      <c r="M66" s="268" t="s">
        <v>1936</v>
      </c>
      <c r="N66" s="75" t="s">
        <v>3081</v>
      </c>
      <c r="O66" s="75" t="s">
        <v>3081</v>
      </c>
      <c r="P66" s="271" t="s">
        <v>3272</v>
      </c>
      <c r="Q66" s="8"/>
    </row>
    <row r="67" spans="1:17" ht="25.5" customHeight="1">
      <c r="A67" s="30">
        <f aca="true" t="shared" si="1" ref="A67:A117">SUM(A66+1)</f>
        <v>3</v>
      </c>
      <c r="B67" s="76" t="s">
        <v>3321</v>
      </c>
      <c r="C67" s="76" t="s">
        <v>1050</v>
      </c>
      <c r="D67" s="10"/>
      <c r="E67" s="76" t="s">
        <v>3269</v>
      </c>
      <c r="F67" s="10" t="s">
        <v>2156</v>
      </c>
      <c r="G67" s="69" t="s">
        <v>3332</v>
      </c>
      <c r="H67" s="48">
        <v>7.9857</v>
      </c>
      <c r="I67" s="265">
        <v>33312</v>
      </c>
      <c r="J67" s="15"/>
      <c r="K67" s="10" t="s">
        <v>46</v>
      </c>
      <c r="L67" s="10" t="s">
        <v>1220</v>
      </c>
      <c r="M67" s="268" t="s">
        <v>1936</v>
      </c>
      <c r="N67" s="75" t="s">
        <v>3081</v>
      </c>
      <c r="O67" s="75" t="s">
        <v>3081</v>
      </c>
      <c r="P67" s="271" t="s">
        <v>3273</v>
      </c>
      <c r="Q67" s="5"/>
    </row>
    <row r="68" spans="1:17" ht="25.5" customHeight="1">
      <c r="A68" s="30">
        <f t="shared" si="1"/>
        <v>4</v>
      </c>
      <c r="B68" s="76" t="s">
        <v>3328</v>
      </c>
      <c r="C68" s="76" t="s">
        <v>2673</v>
      </c>
      <c r="D68" s="10"/>
      <c r="E68" s="76" t="s">
        <v>3269</v>
      </c>
      <c r="F68" s="10" t="s">
        <v>2158</v>
      </c>
      <c r="G68" s="69" t="s">
        <v>3332</v>
      </c>
      <c r="H68" s="48">
        <v>2.7211</v>
      </c>
      <c r="I68" s="265">
        <v>33393</v>
      </c>
      <c r="J68" s="15"/>
      <c r="K68" s="10" t="s">
        <v>211</v>
      </c>
      <c r="L68" s="10" t="s">
        <v>1220</v>
      </c>
      <c r="M68" s="268" t="s">
        <v>1936</v>
      </c>
      <c r="N68" s="75" t="s">
        <v>3081</v>
      </c>
      <c r="O68" s="75" t="s">
        <v>3081</v>
      </c>
      <c r="P68" s="271" t="s">
        <v>3274</v>
      </c>
      <c r="Q68" s="79"/>
    </row>
    <row r="69" spans="1:17" ht="25.5" customHeight="1">
      <c r="A69" s="30">
        <f t="shared" si="1"/>
        <v>5</v>
      </c>
      <c r="B69" s="76" t="s">
        <v>3297</v>
      </c>
      <c r="C69" s="76" t="s">
        <v>56</v>
      </c>
      <c r="D69" s="10"/>
      <c r="E69" s="76" t="s">
        <v>3269</v>
      </c>
      <c r="F69" s="10" t="s">
        <v>2551</v>
      </c>
      <c r="G69" s="69" t="s">
        <v>3332</v>
      </c>
      <c r="H69" s="48">
        <v>7.9</v>
      </c>
      <c r="I69" s="265">
        <v>33400</v>
      </c>
      <c r="J69" s="15"/>
      <c r="K69" s="10" t="s">
        <v>1644</v>
      </c>
      <c r="L69" s="10" t="s">
        <v>1220</v>
      </c>
      <c r="M69" s="268" t="s">
        <v>1936</v>
      </c>
      <c r="N69" s="75" t="s">
        <v>3081</v>
      </c>
      <c r="O69" s="75" t="s">
        <v>3081</v>
      </c>
      <c r="P69" s="271" t="s">
        <v>3275</v>
      </c>
      <c r="Q69" s="79"/>
    </row>
    <row r="70" spans="1:17" ht="24">
      <c r="A70" s="30">
        <f t="shared" si="1"/>
        <v>6</v>
      </c>
      <c r="B70" s="76" t="s">
        <v>3331</v>
      </c>
      <c r="C70" s="76" t="s">
        <v>2675</v>
      </c>
      <c r="D70" s="13"/>
      <c r="E70" s="76" t="s">
        <v>3269</v>
      </c>
      <c r="F70" s="13" t="s">
        <v>2160</v>
      </c>
      <c r="G70" s="69" t="s">
        <v>3332</v>
      </c>
      <c r="H70" s="48">
        <v>7.7703</v>
      </c>
      <c r="I70" s="265">
        <v>33442</v>
      </c>
      <c r="J70" s="15"/>
      <c r="K70" s="10" t="s">
        <v>1526</v>
      </c>
      <c r="L70" s="10" t="s">
        <v>1220</v>
      </c>
      <c r="M70" s="268" t="s">
        <v>1936</v>
      </c>
      <c r="N70" s="75" t="s">
        <v>3081</v>
      </c>
      <c r="O70" s="75" t="s">
        <v>3081</v>
      </c>
      <c r="P70" s="271" t="s">
        <v>3276</v>
      </c>
      <c r="Q70" s="79"/>
    </row>
    <row r="71" spans="1:17" ht="24">
      <c r="A71" s="30">
        <f t="shared" si="1"/>
        <v>7</v>
      </c>
      <c r="B71" s="76" t="s">
        <v>3330</v>
      </c>
      <c r="C71" s="76" t="s">
        <v>1449</v>
      </c>
      <c r="D71" s="10"/>
      <c r="E71" s="76" t="s">
        <v>3269</v>
      </c>
      <c r="F71" s="10" t="s">
        <v>130</v>
      </c>
      <c r="G71" s="69" t="s">
        <v>3332</v>
      </c>
      <c r="H71" s="48">
        <v>7.9</v>
      </c>
      <c r="I71" s="265">
        <v>33562</v>
      </c>
      <c r="J71" s="15"/>
      <c r="K71" s="10" t="s">
        <v>2428</v>
      </c>
      <c r="L71" s="10" t="s">
        <v>1220</v>
      </c>
      <c r="M71" s="268" t="s">
        <v>1936</v>
      </c>
      <c r="N71" s="75" t="s">
        <v>3081</v>
      </c>
      <c r="O71" s="75" t="s">
        <v>3081</v>
      </c>
      <c r="P71" s="271" t="s">
        <v>3275</v>
      </c>
      <c r="Q71" s="79"/>
    </row>
    <row r="72" spans="1:17" ht="24">
      <c r="A72" s="30">
        <f t="shared" si="1"/>
        <v>8</v>
      </c>
      <c r="B72" s="76" t="s">
        <v>3321</v>
      </c>
      <c r="C72" s="76" t="s">
        <v>1454</v>
      </c>
      <c r="D72" s="10"/>
      <c r="E72" s="76" t="s">
        <v>3269</v>
      </c>
      <c r="F72" s="10" t="s">
        <v>1018</v>
      </c>
      <c r="G72" s="69" t="s">
        <v>3332</v>
      </c>
      <c r="H72" s="48">
        <v>6.1556</v>
      </c>
      <c r="I72" s="265">
        <v>33848</v>
      </c>
      <c r="J72" s="15"/>
      <c r="K72" s="10" t="s">
        <v>46</v>
      </c>
      <c r="L72" s="10" t="s">
        <v>1220</v>
      </c>
      <c r="M72" s="268" t="s">
        <v>1936</v>
      </c>
      <c r="N72" s="75" t="s">
        <v>3081</v>
      </c>
      <c r="O72" s="75" t="s">
        <v>3081</v>
      </c>
      <c r="P72" s="271" t="s">
        <v>3277</v>
      </c>
      <c r="Q72" s="79"/>
    </row>
    <row r="73" spans="1:17" ht="24">
      <c r="A73" s="30">
        <f t="shared" si="1"/>
        <v>9</v>
      </c>
      <c r="B73" s="76" t="s">
        <v>3320</v>
      </c>
      <c r="C73" s="76" t="s">
        <v>1576</v>
      </c>
      <c r="D73" s="10"/>
      <c r="E73" s="76" t="s">
        <v>3269</v>
      </c>
      <c r="F73" s="10" t="s">
        <v>2567</v>
      </c>
      <c r="G73" s="69" t="s">
        <v>3332</v>
      </c>
      <c r="H73" s="48">
        <v>5.1071</v>
      </c>
      <c r="I73" s="265">
        <v>33893</v>
      </c>
      <c r="J73" s="15"/>
      <c r="K73" s="10" t="s">
        <v>1387</v>
      </c>
      <c r="L73" s="10" t="s">
        <v>1220</v>
      </c>
      <c r="M73" s="268" t="s">
        <v>1936</v>
      </c>
      <c r="N73" s="75" t="s">
        <v>3081</v>
      </c>
      <c r="O73" s="75" t="s">
        <v>3081</v>
      </c>
      <c r="P73" s="271" t="s">
        <v>3278</v>
      </c>
      <c r="Q73" s="79"/>
    </row>
    <row r="74" spans="1:17" ht="24">
      <c r="A74" s="30">
        <f t="shared" si="1"/>
        <v>10</v>
      </c>
      <c r="B74" s="76" t="s">
        <v>3319</v>
      </c>
      <c r="C74" s="76" t="s">
        <v>2031</v>
      </c>
      <c r="D74" s="10"/>
      <c r="E74" s="76" t="s">
        <v>3269</v>
      </c>
      <c r="F74" s="10" t="s">
        <v>1393</v>
      </c>
      <c r="G74" s="69" t="s">
        <v>3332</v>
      </c>
      <c r="H74" s="48">
        <v>7.0667</v>
      </c>
      <c r="I74" s="265">
        <v>33906</v>
      </c>
      <c r="J74" s="15"/>
      <c r="K74" s="10" t="s">
        <v>420</v>
      </c>
      <c r="L74" s="10" t="s">
        <v>1220</v>
      </c>
      <c r="M74" s="268" t="s">
        <v>1936</v>
      </c>
      <c r="N74" s="75" t="s">
        <v>3081</v>
      </c>
      <c r="O74" s="75" t="s">
        <v>3081</v>
      </c>
      <c r="P74" s="271" t="s">
        <v>3279</v>
      </c>
      <c r="Q74" s="79"/>
    </row>
    <row r="75" spans="1:17" ht="24">
      <c r="A75" s="30">
        <f t="shared" si="1"/>
        <v>11</v>
      </c>
      <c r="B75" s="76" t="s">
        <v>3326</v>
      </c>
      <c r="C75" s="76" t="s">
        <v>2676</v>
      </c>
      <c r="D75" s="10"/>
      <c r="E75" s="76" t="s">
        <v>3269</v>
      </c>
      <c r="F75" s="10" t="s">
        <v>2161</v>
      </c>
      <c r="G75" s="69" t="s">
        <v>3332</v>
      </c>
      <c r="H75" s="48">
        <v>19.9299</v>
      </c>
      <c r="I75" s="265">
        <v>34042</v>
      </c>
      <c r="J75" s="15"/>
      <c r="K75" s="10" t="s">
        <v>46</v>
      </c>
      <c r="L75" s="10" t="s">
        <v>1220</v>
      </c>
      <c r="M75" s="268" t="s">
        <v>1936</v>
      </c>
      <c r="N75" s="75" t="s">
        <v>3081</v>
      </c>
      <c r="O75" s="75" t="s">
        <v>3081</v>
      </c>
      <c r="P75" s="271" t="s">
        <v>3280</v>
      </c>
      <c r="Q75" s="79"/>
    </row>
    <row r="76" spans="1:17" ht="24">
      <c r="A76" s="30">
        <f t="shared" si="1"/>
        <v>12</v>
      </c>
      <c r="B76" s="76" t="s">
        <v>3329</v>
      </c>
      <c r="C76" s="76" t="s">
        <v>1450</v>
      </c>
      <c r="D76" s="10"/>
      <c r="E76" s="76" t="s">
        <v>3269</v>
      </c>
      <c r="F76" s="10" t="s">
        <v>131</v>
      </c>
      <c r="G76" s="69" t="s">
        <v>3332</v>
      </c>
      <c r="H76" s="48">
        <v>7</v>
      </c>
      <c r="I76" s="265">
        <v>34074</v>
      </c>
      <c r="J76" s="15"/>
      <c r="K76" s="10" t="s">
        <v>46</v>
      </c>
      <c r="L76" s="10" t="s">
        <v>1220</v>
      </c>
      <c r="M76" s="268" t="s">
        <v>1936</v>
      </c>
      <c r="N76" s="75" t="s">
        <v>3081</v>
      </c>
      <c r="O76" s="75" t="s">
        <v>3081</v>
      </c>
      <c r="P76" s="271" t="s">
        <v>3275</v>
      </c>
      <c r="Q76" s="79"/>
    </row>
    <row r="77" spans="1:17" ht="24">
      <c r="A77" s="30">
        <f t="shared" si="1"/>
        <v>13</v>
      </c>
      <c r="B77" s="76" t="s">
        <v>3322</v>
      </c>
      <c r="C77" s="76" t="s">
        <v>1062</v>
      </c>
      <c r="D77" s="10"/>
      <c r="E77" s="76" t="s">
        <v>3269</v>
      </c>
      <c r="F77" s="10" t="s">
        <v>2712</v>
      </c>
      <c r="G77" s="69" t="s">
        <v>3332</v>
      </c>
      <c r="H77" s="48">
        <v>7.0248</v>
      </c>
      <c r="I77" s="265">
        <v>34074</v>
      </c>
      <c r="J77" s="15"/>
      <c r="K77" s="10" t="s">
        <v>46</v>
      </c>
      <c r="L77" s="10" t="s">
        <v>1220</v>
      </c>
      <c r="M77" s="268" t="s">
        <v>1936</v>
      </c>
      <c r="N77" s="75" t="s">
        <v>3081</v>
      </c>
      <c r="O77" s="75" t="s">
        <v>3081</v>
      </c>
      <c r="P77" s="271" t="s">
        <v>3277</v>
      </c>
      <c r="Q77" s="79"/>
    </row>
    <row r="78" spans="1:17" ht="24">
      <c r="A78" s="30">
        <f t="shared" si="1"/>
        <v>14</v>
      </c>
      <c r="B78" s="76" t="s">
        <v>3317</v>
      </c>
      <c r="C78" s="76" t="s">
        <v>2028</v>
      </c>
      <c r="D78" s="10"/>
      <c r="E78" s="76" t="s">
        <v>3269</v>
      </c>
      <c r="F78" s="10" t="s">
        <v>1388</v>
      </c>
      <c r="G78" s="69" t="s">
        <v>3332</v>
      </c>
      <c r="H78" s="48">
        <v>6.7</v>
      </c>
      <c r="I78" s="265">
        <v>34415</v>
      </c>
      <c r="J78" s="15"/>
      <c r="K78" s="10" t="s">
        <v>1644</v>
      </c>
      <c r="L78" s="10" t="s">
        <v>1220</v>
      </c>
      <c r="M78" s="268" t="s">
        <v>1936</v>
      </c>
      <c r="N78" s="75" t="s">
        <v>3081</v>
      </c>
      <c r="O78" s="75" t="s">
        <v>3081</v>
      </c>
      <c r="P78" s="271" t="s">
        <v>3281</v>
      </c>
      <c r="Q78" s="79"/>
    </row>
    <row r="79" spans="1:17" ht="24">
      <c r="A79" s="30">
        <f t="shared" si="1"/>
        <v>15</v>
      </c>
      <c r="B79" s="76" t="s">
        <v>3327</v>
      </c>
      <c r="C79" s="76" t="s">
        <v>1451</v>
      </c>
      <c r="D79" s="10"/>
      <c r="E79" s="76" t="s">
        <v>3269</v>
      </c>
      <c r="F79" s="10" t="s">
        <v>2162</v>
      </c>
      <c r="G79" s="69" t="s">
        <v>3332</v>
      </c>
      <c r="H79" s="48">
        <v>7.75</v>
      </c>
      <c r="I79" s="265">
        <v>34417</v>
      </c>
      <c r="J79" s="15"/>
      <c r="K79" s="10" t="s">
        <v>46</v>
      </c>
      <c r="L79" s="10" t="s">
        <v>1220</v>
      </c>
      <c r="M79" s="268" t="s">
        <v>1936</v>
      </c>
      <c r="N79" s="75" t="s">
        <v>3081</v>
      </c>
      <c r="O79" s="75" t="s">
        <v>3081</v>
      </c>
      <c r="P79" s="271" t="s">
        <v>3275</v>
      </c>
      <c r="Q79" s="79"/>
    </row>
    <row r="80" spans="1:17" ht="24">
      <c r="A80" s="30">
        <f t="shared" si="1"/>
        <v>16</v>
      </c>
      <c r="B80" s="76" t="s">
        <v>3323</v>
      </c>
      <c r="C80" s="76" t="s">
        <v>2721</v>
      </c>
      <c r="D80" s="10"/>
      <c r="E80" s="76" t="s">
        <v>3269</v>
      </c>
      <c r="F80" s="10" t="s">
        <v>1145</v>
      </c>
      <c r="G80" s="69" t="s">
        <v>3332</v>
      </c>
      <c r="H80" s="48">
        <v>5</v>
      </c>
      <c r="I80" s="265">
        <v>34482</v>
      </c>
      <c r="J80" s="15"/>
      <c r="K80" s="10" t="s">
        <v>46</v>
      </c>
      <c r="L80" s="10" t="s">
        <v>1220</v>
      </c>
      <c r="M80" s="268" t="s">
        <v>1936</v>
      </c>
      <c r="N80" s="75" t="s">
        <v>3081</v>
      </c>
      <c r="O80" s="75" t="s">
        <v>3081</v>
      </c>
      <c r="P80" s="271" t="s">
        <v>3282</v>
      </c>
      <c r="Q80" s="79"/>
    </row>
    <row r="81" spans="1:17" ht="24">
      <c r="A81" s="30">
        <f t="shared" si="1"/>
        <v>17</v>
      </c>
      <c r="B81" s="76" t="s">
        <v>3326</v>
      </c>
      <c r="C81" s="76" t="s">
        <v>1577</v>
      </c>
      <c r="D81" s="10"/>
      <c r="E81" s="76" t="s">
        <v>3269</v>
      </c>
      <c r="F81" s="10" t="s">
        <v>1389</v>
      </c>
      <c r="G81" s="69" t="s">
        <v>3332</v>
      </c>
      <c r="H81" s="48">
        <v>5.3146</v>
      </c>
      <c r="I81" s="265">
        <v>34486</v>
      </c>
      <c r="J81" s="15"/>
      <c r="K81" s="10" t="s">
        <v>2428</v>
      </c>
      <c r="L81" s="10" t="s">
        <v>1220</v>
      </c>
      <c r="M81" s="268" t="s">
        <v>1936</v>
      </c>
      <c r="N81" s="75" t="s">
        <v>3081</v>
      </c>
      <c r="O81" s="75" t="s">
        <v>3081</v>
      </c>
      <c r="P81" s="271" t="s">
        <v>3281</v>
      </c>
      <c r="Q81" s="79"/>
    </row>
    <row r="82" spans="1:17" ht="24">
      <c r="A82" s="30">
        <f t="shared" si="1"/>
        <v>18</v>
      </c>
      <c r="B82" s="76" t="s">
        <v>3329</v>
      </c>
      <c r="C82" s="76" t="s">
        <v>2718</v>
      </c>
      <c r="D82" s="10"/>
      <c r="E82" s="76" t="s">
        <v>3269</v>
      </c>
      <c r="F82" s="10" t="s">
        <v>2691</v>
      </c>
      <c r="G82" s="69" t="s">
        <v>3332</v>
      </c>
      <c r="H82" s="48">
        <v>7.84</v>
      </c>
      <c r="I82" s="265">
        <v>34491</v>
      </c>
      <c r="J82" s="15"/>
      <c r="K82" s="10" t="s">
        <v>2344</v>
      </c>
      <c r="L82" s="10" t="s">
        <v>1220</v>
      </c>
      <c r="M82" s="268" t="s">
        <v>1936</v>
      </c>
      <c r="N82" s="75" t="s">
        <v>3081</v>
      </c>
      <c r="O82" s="75" t="s">
        <v>3081</v>
      </c>
      <c r="P82" s="271" t="s">
        <v>3279</v>
      </c>
      <c r="Q82" s="79"/>
    </row>
    <row r="83" spans="1:17" ht="24">
      <c r="A83" s="30">
        <f t="shared" si="1"/>
        <v>19</v>
      </c>
      <c r="B83" s="76" t="s">
        <v>3322</v>
      </c>
      <c r="C83" s="76" t="s">
        <v>1578</v>
      </c>
      <c r="D83" s="10"/>
      <c r="E83" s="76" t="s">
        <v>3269</v>
      </c>
      <c r="F83" s="10" t="s">
        <v>1390</v>
      </c>
      <c r="G83" s="69" t="s">
        <v>3332</v>
      </c>
      <c r="H83" s="48">
        <v>8</v>
      </c>
      <c r="I83" s="265">
        <v>34502</v>
      </c>
      <c r="J83" s="15"/>
      <c r="K83" s="10" t="s">
        <v>1526</v>
      </c>
      <c r="L83" s="10" t="s">
        <v>1220</v>
      </c>
      <c r="M83" s="268" t="s">
        <v>1936</v>
      </c>
      <c r="N83" s="75" t="s">
        <v>3081</v>
      </c>
      <c r="O83" s="75" t="s">
        <v>3081</v>
      </c>
      <c r="P83" s="271" t="s">
        <v>3281</v>
      </c>
      <c r="Q83" s="79"/>
    </row>
    <row r="84" spans="1:17" ht="24">
      <c r="A84" s="30">
        <f t="shared" si="1"/>
        <v>20</v>
      </c>
      <c r="B84" s="76" t="s">
        <v>3318</v>
      </c>
      <c r="C84" s="76" t="s">
        <v>2719</v>
      </c>
      <c r="D84" s="10"/>
      <c r="E84" s="76" t="s">
        <v>3269</v>
      </c>
      <c r="F84" s="10" t="s">
        <v>2692</v>
      </c>
      <c r="G84" s="69" t="s">
        <v>3332</v>
      </c>
      <c r="H84" s="48">
        <v>5.24</v>
      </c>
      <c r="I84" s="265">
        <v>34556</v>
      </c>
      <c r="J84" s="15"/>
      <c r="K84" s="10" t="s">
        <v>46</v>
      </c>
      <c r="L84" s="10" t="s">
        <v>1220</v>
      </c>
      <c r="M84" s="268" t="s">
        <v>1936</v>
      </c>
      <c r="N84" s="75" t="s">
        <v>3081</v>
      </c>
      <c r="O84" s="75" t="s">
        <v>3081</v>
      </c>
      <c r="P84" s="271" t="s">
        <v>3279</v>
      </c>
      <c r="Q84" s="79"/>
    </row>
    <row r="85" spans="1:17" ht="24">
      <c r="A85" s="30">
        <f t="shared" si="1"/>
        <v>21</v>
      </c>
      <c r="B85" s="76" t="s">
        <v>3324</v>
      </c>
      <c r="C85" s="76" t="s">
        <v>1452</v>
      </c>
      <c r="D85" s="10"/>
      <c r="E85" s="76" t="s">
        <v>3269</v>
      </c>
      <c r="F85" s="10" t="s">
        <v>2437</v>
      </c>
      <c r="G85" s="69" t="s">
        <v>3332</v>
      </c>
      <c r="H85" s="48">
        <v>7.0152</v>
      </c>
      <c r="I85" s="265">
        <v>34568</v>
      </c>
      <c r="J85" s="15"/>
      <c r="K85" s="10" t="s">
        <v>46</v>
      </c>
      <c r="L85" s="10" t="s">
        <v>1220</v>
      </c>
      <c r="M85" s="268" t="s">
        <v>1936</v>
      </c>
      <c r="N85" s="75" t="s">
        <v>3081</v>
      </c>
      <c r="O85" s="75" t="s">
        <v>3081</v>
      </c>
      <c r="P85" s="271" t="s">
        <v>3275</v>
      </c>
      <c r="Q85" s="79"/>
    </row>
    <row r="86" spans="1:17" ht="24">
      <c r="A86" s="30">
        <f t="shared" si="1"/>
        <v>22</v>
      </c>
      <c r="B86" s="76" t="s">
        <v>3328</v>
      </c>
      <c r="C86" s="76" t="s">
        <v>2720</v>
      </c>
      <c r="D86" s="10"/>
      <c r="E86" s="76" t="s">
        <v>3269</v>
      </c>
      <c r="F86" s="10" t="s">
        <v>1144</v>
      </c>
      <c r="G86" s="69" t="s">
        <v>3332</v>
      </c>
      <c r="H86" s="48">
        <v>7.868</v>
      </c>
      <c r="I86" s="265">
        <v>34617</v>
      </c>
      <c r="J86" s="15"/>
      <c r="K86" s="10" t="s">
        <v>1644</v>
      </c>
      <c r="L86" s="10" t="s">
        <v>1220</v>
      </c>
      <c r="M86" s="268" t="s">
        <v>1936</v>
      </c>
      <c r="N86" s="75" t="s">
        <v>3081</v>
      </c>
      <c r="O86" s="75" t="s">
        <v>3081</v>
      </c>
      <c r="P86" s="271" t="s">
        <v>3279</v>
      </c>
      <c r="Q86" s="79"/>
    </row>
    <row r="87" spans="1:17" ht="24">
      <c r="A87" s="30">
        <f t="shared" si="1"/>
        <v>23</v>
      </c>
      <c r="B87" s="76" t="s">
        <v>3327</v>
      </c>
      <c r="C87" s="76" t="s">
        <v>1063</v>
      </c>
      <c r="D87" s="10"/>
      <c r="E87" s="76" t="s">
        <v>3269</v>
      </c>
      <c r="F87" s="10" t="s">
        <v>2713</v>
      </c>
      <c r="G87" s="69" t="s">
        <v>3332</v>
      </c>
      <c r="H87" s="48">
        <v>8.79</v>
      </c>
      <c r="I87" s="265">
        <v>34729</v>
      </c>
      <c r="J87" s="15"/>
      <c r="K87" s="10" t="s">
        <v>2679</v>
      </c>
      <c r="L87" s="10" t="s">
        <v>1220</v>
      </c>
      <c r="M87" s="268" t="s">
        <v>1936</v>
      </c>
      <c r="N87" s="75" t="s">
        <v>3081</v>
      </c>
      <c r="O87" s="75" t="s">
        <v>3081</v>
      </c>
      <c r="P87" s="271" t="s">
        <v>3277</v>
      </c>
      <c r="Q87" s="79"/>
    </row>
    <row r="88" spans="1:17" ht="24">
      <c r="A88" s="30">
        <f t="shared" si="1"/>
        <v>24</v>
      </c>
      <c r="B88" s="76" t="s">
        <v>3326</v>
      </c>
      <c r="C88" s="76" t="s">
        <v>2029</v>
      </c>
      <c r="D88" s="10"/>
      <c r="E88" s="76" t="s">
        <v>3269</v>
      </c>
      <c r="F88" s="10" t="s">
        <v>1391</v>
      </c>
      <c r="G88" s="69" t="s">
        <v>3332</v>
      </c>
      <c r="H88" s="48">
        <v>7.9273</v>
      </c>
      <c r="I88" s="265">
        <v>34757</v>
      </c>
      <c r="J88" s="15"/>
      <c r="K88" s="10" t="s">
        <v>1644</v>
      </c>
      <c r="L88" s="10" t="s">
        <v>1220</v>
      </c>
      <c r="M88" s="268" t="s">
        <v>1936</v>
      </c>
      <c r="N88" s="75" t="s">
        <v>3081</v>
      </c>
      <c r="O88" s="75" t="s">
        <v>3081</v>
      </c>
      <c r="P88" s="271" t="s">
        <v>3281</v>
      </c>
      <c r="Q88" s="79"/>
    </row>
    <row r="89" spans="1:17" ht="24">
      <c r="A89" s="30">
        <f t="shared" si="1"/>
        <v>25</v>
      </c>
      <c r="B89" s="76" t="s">
        <v>3323</v>
      </c>
      <c r="C89" s="76" t="s">
        <v>1453</v>
      </c>
      <c r="D89" s="10"/>
      <c r="E89" s="76" t="s">
        <v>3269</v>
      </c>
      <c r="F89" s="10" t="s">
        <v>2656</v>
      </c>
      <c r="G89" s="69" t="s">
        <v>3332</v>
      </c>
      <c r="H89" s="48">
        <v>6.4</v>
      </c>
      <c r="I89" s="265">
        <v>34771</v>
      </c>
      <c r="J89" s="15"/>
      <c r="K89" s="10" t="s">
        <v>1526</v>
      </c>
      <c r="L89" s="10" t="s">
        <v>1220</v>
      </c>
      <c r="M89" s="268" t="s">
        <v>1936</v>
      </c>
      <c r="N89" s="75" t="s">
        <v>3081</v>
      </c>
      <c r="O89" s="75" t="s">
        <v>3081</v>
      </c>
      <c r="P89" s="271" t="s">
        <v>3275</v>
      </c>
      <c r="Q89" s="79"/>
    </row>
    <row r="90" spans="1:17" ht="24">
      <c r="A90" s="30">
        <f t="shared" si="1"/>
        <v>26</v>
      </c>
      <c r="B90" s="76" t="s">
        <v>3322</v>
      </c>
      <c r="C90" s="76" t="s">
        <v>504</v>
      </c>
      <c r="D90" s="10"/>
      <c r="E90" s="76" t="s">
        <v>3269</v>
      </c>
      <c r="F90" s="10" t="s">
        <v>2714</v>
      </c>
      <c r="G90" s="69" t="s">
        <v>3332</v>
      </c>
      <c r="H90" s="48">
        <v>7.6812</v>
      </c>
      <c r="I90" s="265">
        <v>34796</v>
      </c>
      <c r="J90" s="15"/>
      <c r="K90" s="10" t="s">
        <v>2611</v>
      </c>
      <c r="L90" s="10" t="s">
        <v>1220</v>
      </c>
      <c r="M90" s="268" t="s">
        <v>1936</v>
      </c>
      <c r="N90" s="75" t="s">
        <v>3081</v>
      </c>
      <c r="O90" s="75" t="s">
        <v>3081</v>
      </c>
      <c r="P90" s="271" t="s">
        <v>3277</v>
      </c>
      <c r="Q90" s="60"/>
    </row>
    <row r="91" spans="1:17" ht="24">
      <c r="A91" s="30">
        <f t="shared" si="1"/>
        <v>27</v>
      </c>
      <c r="B91" s="76" t="s">
        <v>3320</v>
      </c>
      <c r="C91" s="76" t="s">
        <v>2178</v>
      </c>
      <c r="D91" s="10"/>
      <c r="E91" s="76" t="s">
        <v>3269</v>
      </c>
      <c r="F91" s="10" t="s">
        <v>668</v>
      </c>
      <c r="G91" s="69" t="s">
        <v>3332</v>
      </c>
      <c r="H91" s="48">
        <v>18.0566</v>
      </c>
      <c r="I91" s="265">
        <v>34865</v>
      </c>
      <c r="J91" s="15"/>
      <c r="K91" s="10" t="s">
        <v>46</v>
      </c>
      <c r="L91" s="10" t="s">
        <v>1220</v>
      </c>
      <c r="M91" s="268" t="s">
        <v>1936</v>
      </c>
      <c r="N91" s="75" t="s">
        <v>3081</v>
      </c>
      <c r="O91" s="75" t="s">
        <v>3081</v>
      </c>
      <c r="P91" s="271" t="s">
        <v>3277</v>
      </c>
      <c r="Q91" s="79"/>
    </row>
    <row r="92" spans="1:17" ht="24">
      <c r="A92" s="30">
        <f t="shared" si="1"/>
        <v>28</v>
      </c>
      <c r="B92" s="76" t="s">
        <v>3325</v>
      </c>
      <c r="C92" s="76" t="s">
        <v>990</v>
      </c>
      <c r="D92" s="10"/>
      <c r="E92" s="76" t="s">
        <v>3269</v>
      </c>
      <c r="F92" s="10" t="s">
        <v>669</v>
      </c>
      <c r="G92" s="69" t="s">
        <v>3332</v>
      </c>
      <c r="H92" s="48">
        <v>7.16</v>
      </c>
      <c r="I92" s="265">
        <v>34898</v>
      </c>
      <c r="J92" s="15"/>
      <c r="K92" s="10" t="s">
        <v>420</v>
      </c>
      <c r="L92" s="10" t="s">
        <v>1220</v>
      </c>
      <c r="M92" s="268" t="s">
        <v>1936</v>
      </c>
      <c r="N92" s="75" t="s">
        <v>3081</v>
      </c>
      <c r="O92" s="75" t="s">
        <v>3081</v>
      </c>
      <c r="P92" s="271" t="s">
        <v>3277</v>
      </c>
      <c r="Q92" s="79"/>
    </row>
    <row r="93" spans="1:17" ht="24">
      <c r="A93" s="30">
        <f t="shared" si="1"/>
        <v>29</v>
      </c>
      <c r="B93" s="76" t="s">
        <v>3319</v>
      </c>
      <c r="C93" s="76" t="s">
        <v>2030</v>
      </c>
      <c r="D93" s="10"/>
      <c r="E93" s="76" t="s">
        <v>3269</v>
      </c>
      <c r="F93" s="10" t="s">
        <v>1392</v>
      </c>
      <c r="G93" s="69" t="s">
        <v>3332</v>
      </c>
      <c r="H93" s="48">
        <v>8</v>
      </c>
      <c r="I93" s="265">
        <v>34901</v>
      </c>
      <c r="J93" s="15"/>
      <c r="K93" s="10" t="s">
        <v>1526</v>
      </c>
      <c r="L93" s="10" t="s">
        <v>1220</v>
      </c>
      <c r="M93" s="268" t="s">
        <v>1936</v>
      </c>
      <c r="N93" s="75" t="s">
        <v>3081</v>
      </c>
      <c r="O93" s="75" t="s">
        <v>3081</v>
      </c>
      <c r="P93" s="271" t="s">
        <v>3281</v>
      </c>
      <c r="Q93" s="60"/>
    </row>
    <row r="94" spans="1:17" ht="24">
      <c r="A94" s="30">
        <f t="shared" si="1"/>
        <v>30</v>
      </c>
      <c r="B94" s="76" t="s">
        <v>3318</v>
      </c>
      <c r="C94" s="76" t="s">
        <v>991</v>
      </c>
      <c r="D94" s="10"/>
      <c r="E94" s="76" t="s">
        <v>3269</v>
      </c>
      <c r="F94" s="10" t="s">
        <v>482</v>
      </c>
      <c r="G94" s="69" t="s">
        <v>3332</v>
      </c>
      <c r="H94" s="48">
        <v>16.28</v>
      </c>
      <c r="I94" s="265">
        <v>34988</v>
      </c>
      <c r="J94" s="15"/>
      <c r="K94" s="10" t="s">
        <v>46</v>
      </c>
      <c r="L94" s="10" t="s">
        <v>1220</v>
      </c>
      <c r="M94" s="268" t="s">
        <v>1936</v>
      </c>
      <c r="N94" s="75" t="s">
        <v>3081</v>
      </c>
      <c r="O94" s="75" t="s">
        <v>3081</v>
      </c>
      <c r="P94" s="271" t="s">
        <v>3277</v>
      </c>
      <c r="Q94" s="79"/>
    </row>
    <row r="95" spans="1:17" ht="24">
      <c r="A95" s="30">
        <f t="shared" si="1"/>
        <v>31</v>
      </c>
      <c r="B95" s="76" t="s">
        <v>3324</v>
      </c>
      <c r="C95" s="76" t="s">
        <v>992</v>
      </c>
      <c r="D95" s="10"/>
      <c r="E95" s="76" t="s">
        <v>3269</v>
      </c>
      <c r="F95" s="10" t="s">
        <v>481</v>
      </c>
      <c r="G95" s="69" t="s">
        <v>3332</v>
      </c>
      <c r="H95" s="48">
        <v>18</v>
      </c>
      <c r="I95" s="265">
        <v>34988</v>
      </c>
      <c r="J95" s="15"/>
      <c r="K95" s="10" t="s">
        <v>46</v>
      </c>
      <c r="L95" s="10" t="s">
        <v>1220</v>
      </c>
      <c r="M95" s="268" t="s">
        <v>1936</v>
      </c>
      <c r="N95" s="75" t="s">
        <v>3081</v>
      </c>
      <c r="O95" s="75" t="s">
        <v>3081</v>
      </c>
      <c r="P95" s="271" t="s">
        <v>3277</v>
      </c>
      <c r="Q95" s="79"/>
    </row>
    <row r="96" spans="1:17" ht="24">
      <c r="A96" s="30">
        <f t="shared" si="1"/>
        <v>32</v>
      </c>
      <c r="B96" s="76" t="s">
        <v>3323</v>
      </c>
      <c r="C96" s="54" t="s">
        <v>486</v>
      </c>
      <c r="D96" s="10"/>
      <c r="E96" s="76" t="s">
        <v>3269</v>
      </c>
      <c r="F96" s="10" t="s">
        <v>1171</v>
      </c>
      <c r="G96" s="69" t="s">
        <v>3332</v>
      </c>
      <c r="H96" s="48">
        <v>12.6396</v>
      </c>
      <c r="I96" s="265">
        <v>35096</v>
      </c>
      <c r="J96" s="15"/>
      <c r="K96" s="10" t="s">
        <v>46</v>
      </c>
      <c r="L96" s="10" t="s">
        <v>1220</v>
      </c>
      <c r="M96" s="268" t="s">
        <v>1936</v>
      </c>
      <c r="N96" s="75" t="s">
        <v>3081</v>
      </c>
      <c r="O96" s="75" t="s">
        <v>3081</v>
      </c>
      <c r="P96" s="271" t="s">
        <v>3283</v>
      </c>
      <c r="Q96" s="79"/>
    </row>
    <row r="97" spans="1:17" ht="24">
      <c r="A97" s="30">
        <f t="shared" si="1"/>
        <v>33</v>
      </c>
      <c r="B97" s="76" t="s">
        <v>3322</v>
      </c>
      <c r="C97" s="54" t="s">
        <v>1174</v>
      </c>
      <c r="D97" s="10"/>
      <c r="E97" s="76" t="s">
        <v>3269</v>
      </c>
      <c r="F97" s="10" t="s">
        <v>1175</v>
      </c>
      <c r="G97" s="69" t="s">
        <v>3332</v>
      </c>
      <c r="H97" s="48">
        <v>15.5247</v>
      </c>
      <c r="I97" s="265">
        <v>35213</v>
      </c>
      <c r="J97" s="15"/>
      <c r="K97" s="10" t="s">
        <v>1526</v>
      </c>
      <c r="L97" s="10" t="s">
        <v>1220</v>
      </c>
      <c r="M97" s="268" t="s">
        <v>1936</v>
      </c>
      <c r="N97" s="75" t="s">
        <v>3081</v>
      </c>
      <c r="O97" s="75" t="s">
        <v>3081</v>
      </c>
      <c r="P97" s="271" t="s">
        <v>3284</v>
      </c>
      <c r="Q97" s="79"/>
    </row>
    <row r="98" spans="1:17" ht="24">
      <c r="A98" s="30">
        <f t="shared" si="1"/>
        <v>34</v>
      </c>
      <c r="B98" s="76" t="s">
        <v>3321</v>
      </c>
      <c r="C98" s="54" t="s">
        <v>1172</v>
      </c>
      <c r="D98" s="10"/>
      <c r="E98" s="76" t="s">
        <v>3269</v>
      </c>
      <c r="F98" s="10" t="s">
        <v>1173</v>
      </c>
      <c r="G98" s="69" t="s">
        <v>3332</v>
      </c>
      <c r="H98" s="48">
        <v>15.3976</v>
      </c>
      <c r="I98" s="265">
        <v>35213</v>
      </c>
      <c r="J98" s="15"/>
      <c r="K98" s="10" t="s">
        <v>1526</v>
      </c>
      <c r="L98" s="10" t="s">
        <v>1220</v>
      </c>
      <c r="M98" s="268" t="s">
        <v>1936</v>
      </c>
      <c r="N98" s="75" t="s">
        <v>3081</v>
      </c>
      <c r="O98" s="75" t="s">
        <v>3081</v>
      </c>
      <c r="P98" s="271" t="s">
        <v>3284</v>
      </c>
      <c r="Q98" s="60"/>
    </row>
    <row r="99" spans="1:17" ht="24">
      <c r="A99" s="30">
        <f t="shared" si="1"/>
        <v>35</v>
      </c>
      <c r="B99" s="76" t="s">
        <v>3320</v>
      </c>
      <c r="C99" s="54" t="s">
        <v>2657</v>
      </c>
      <c r="D99" s="10"/>
      <c r="E99" s="76" t="s">
        <v>3269</v>
      </c>
      <c r="F99" s="10" t="s">
        <v>2711</v>
      </c>
      <c r="G99" s="69" t="s">
        <v>3332</v>
      </c>
      <c r="H99" s="48">
        <v>17.4506</v>
      </c>
      <c r="I99" s="265">
        <v>35303</v>
      </c>
      <c r="J99" s="15"/>
      <c r="K99" s="10" t="s">
        <v>1526</v>
      </c>
      <c r="L99" s="10" t="s">
        <v>1220</v>
      </c>
      <c r="M99" s="268" t="s">
        <v>1936</v>
      </c>
      <c r="N99" s="75" t="s">
        <v>3081</v>
      </c>
      <c r="O99" s="75" t="s">
        <v>3081</v>
      </c>
      <c r="P99" s="271" t="s">
        <v>3275</v>
      </c>
      <c r="Q99" s="79"/>
    </row>
    <row r="100" spans="1:17" ht="24">
      <c r="A100" s="30">
        <f t="shared" si="1"/>
        <v>36</v>
      </c>
      <c r="B100" s="76" t="s">
        <v>3319</v>
      </c>
      <c r="C100" s="54" t="s">
        <v>1176</v>
      </c>
      <c r="D100" s="10"/>
      <c r="E100" s="76" t="s">
        <v>3269</v>
      </c>
      <c r="F100" s="10" t="s">
        <v>993</v>
      </c>
      <c r="G100" s="69" t="s">
        <v>3332</v>
      </c>
      <c r="H100" s="48">
        <v>8</v>
      </c>
      <c r="I100" s="265">
        <v>35404</v>
      </c>
      <c r="J100" s="15"/>
      <c r="K100" s="10" t="s">
        <v>1415</v>
      </c>
      <c r="L100" s="10" t="s">
        <v>79</v>
      </c>
      <c r="M100" s="268" t="s">
        <v>1936</v>
      </c>
      <c r="N100" s="75" t="s">
        <v>3081</v>
      </c>
      <c r="O100" s="75" t="s">
        <v>3081</v>
      </c>
      <c r="P100" s="271" t="s">
        <v>3285</v>
      </c>
      <c r="Q100" s="79"/>
    </row>
    <row r="101" spans="1:17" ht="24">
      <c r="A101" s="30">
        <f t="shared" si="1"/>
        <v>37</v>
      </c>
      <c r="B101" s="76" t="s">
        <v>3318</v>
      </c>
      <c r="C101" s="54" t="s">
        <v>1476</v>
      </c>
      <c r="D101" s="10"/>
      <c r="E101" s="76" t="s">
        <v>3269</v>
      </c>
      <c r="F101" s="10" t="s">
        <v>1477</v>
      </c>
      <c r="G101" s="69" t="s">
        <v>3332</v>
      </c>
      <c r="H101" s="48">
        <v>8</v>
      </c>
      <c r="I101" s="265">
        <v>35446</v>
      </c>
      <c r="J101" s="15"/>
      <c r="K101" s="10" t="s">
        <v>1526</v>
      </c>
      <c r="L101" s="10" t="s">
        <v>1220</v>
      </c>
      <c r="M101" s="268" t="s">
        <v>1936</v>
      </c>
      <c r="N101" s="75" t="s">
        <v>3081</v>
      </c>
      <c r="O101" s="75" t="s">
        <v>3081</v>
      </c>
      <c r="P101" s="10" t="s">
        <v>1478</v>
      </c>
      <c r="Q101" s="79"/>
    </row>
    <row r="102" spans="1:17" ht="24">
      <c r="A102" s="30">
        <f t="shared" si="1"/>
        <v>38</v>
      </c>
      <c r="B102" s="76" t="s">
        <v>3317</v>
      </c>
      <c r="C102" s="54" t="s">
        <v>1712</v>
      </c>
      <c r="D102" s="10"/>
      <c r="E102" s="76" t="s">
        <v>3269</v>
      </c>
      <c r="F102" s="10" t="s">
        <v>2482</v>
      </c>
      <c r="G102" s="69" t="s">
        <v>3332</v>
      </c>
      <c r="H102" s="48">
        <v>17.8773</v>
      </c>
      <c r="I102" s="265">
        <v>35758</v>
      </c>
      <c r="J102" s="15"/>
      <c r="K102" s="10" t="s">
        <v>1526</v>
      </c>
      <c r="L102" s="10" t="s">
        <v>1220</v>
      </c>
      <c r="M102" s="268" t="s">
        <v>1936</v>
      </c>
      <c r="N102" s="75" t="s">
        <v>3081</v>
      </c>
      <c r="O102" s="75" t="s">
        <v>3081</v>
      </c>
      <c r="P102" s="271" t="s">
        <v>3286</v>
      </c>
      <c r="Q102" s="79"/>
    </row>
    <row r="103" spans="1:17" ht="24">
      <c r="A103" s="30">
        <f t="shared" si="1"/>
        <v>39</v>
      </c>
      <c r="B103" s="76" t="s">
        <v>3316</v>
      </c>
      <c r="C103" s="54" t="s">
        <v>483</v>
      </c>
      <c r="D103" s="10"/>
      <c r="E103" s="76" t="s">
        <v>3269</v>
      </c>
      <c r="F103" s="10" t="s">
        <v>2281</v>
      </c>
      <c r="G103" s="69" t="s">
        <v>3332</v>
      </c>
      <c r="H103" s="48">
        <v>5.24</v>
      </c>
      <c r="I103" s="265">
        <v>36087</v>
      </c>
      <c r="J103" s="15"/>
      <c r="K103" s="10" t="s">
        <v>46</v>
      </c>
      <c r="L103" s="10" t="s">
        <v>1220</v>
      </c>
      <c r="M103" s="268" t="s">
        <v>1936</v>
      </c>
      <c r="N103" s="75" t="s">
        <v>3081</v>
      </c>
      <c r="O103" s="75" t="s">
        <v>3081</v>
      </c>
      <c r="P103" s="271" t="s">
        <v>3287</v>
      </c>
      <c r="Q103" s="60"/>
    </row>
    <row r="104" spans="1:17" ht="24">
      <c r="A104" s="30">
        <f t="shared" si="1"/>
        <v>40</v>
      </c>
      <c r="B104" s="76" t="s">
        <v>3315</v>
      </c>
      <c r="C104" s="54" t="s">
        <v>484</v>
      </c>
      <c r="D104" s="10"/>
      <c r="E104" s="76" t="s">
        <v>3269</v>
      </c>
      <c r="F104" s="10" t="s">
        <v>485</v>
      </c>
      <c r="G104" s="69" t="s">
        <v>3332</v>
      </c>
      <c r="H104" s="48">
        <v>6.9217</v>
      </c>
      <c r="I104" s="265">
        <v>36088</v>
      </c>
      <c r="J104" s="15"/>
      <c r="K104" s="10" t="s">
        <v>1527</v>
      </c>
      <c r="L104" s="10" t="s">
        <v>1220</v>
      </c>
      <c r="M104" s="268" t="s">
        <v>1936</v>
      </c>
      <c r="N104" s="75" t="s">
        <v>3081</v>
      </c>
      <c r="O104" s="75" t="s">
        <v>3081</v>
      </c>
      <c r="P104" s="271" t="s">
        <v>3287</v>
      </c>
      <c r="Q104" s="79"/>
    </row>
    <row r="105" spans="1:17" ht="24">
      <c r="A105" s="30">
        <f t="shared" si="1"/>
        <v>41</v>
      </c>
      <c r="B105" s="76" t="s">
        <v>3314</v>
      </c>
      <c r="C105" s="54" t="s">
        <v>2700</v>
      </c>
      <c r="D105" s="10"/>
      <c r="E105" s="76" t="s">
        <v>3269</v>
      </c>
      <c r="F105" s="10" t="s">
        <v>2701</v>
      </c>
      <c r="G105" s="69" t="s">
        <v>3332</v>
      </c>
      <c r="H105" s="48">
        <v>5.2785</v>
      </c>
      <c r="I105" s="265">
        <v>36726</v>
      </c>
      <c r="J105" s="15"/>
      <c r="K105" s="10" t="s">
        <v>46</v>
      </c>
      <c r="L105" s="10" t="s">
        <v>1220</v>
      </c>
      <c r="M105" s="268" t="s">
        <v>1936</v>
      </c>
      <c r="N105" s="75" t="s">
        <v>3081</v>
      </c>
      <c r="O105" s="75" t="s">
        <v>3081</v>
      </c>
      <c r="P105" s="271" t="s">
        <v>3288</v>
      </c>
      <c r="Q105" s="79"/>
    </row>
    <row r="106" spans="1:17" ht="48">
      <c r="A106" s="30">
        <f t="shared" si="1"/>
        <v>42</v>
      </c>
      <c r="B106" s="76" t="s">
        <v>3313</v>
      </c>
      <c r="C106" s="54" t="s">
        <v>180</v>
      </c>
      <c r="D106" s="10"/>
      <c r="E106" s="76" t="s">
        <v>3269</v>
      </c>
      <c r="F106" s="10" t="s">
        <v>1691</v>
      </c>
      <c r="G106" s="69" t="s">
        <v>3332</v>
      </c>
      <c r="H106" s="48">
        <v>5.1763</v>
      </c>
      <c r="I106" s="265">
        <v>36901</v>
      </c>
      <c r="J106" s="15"/>
      <c r="K106" s="10" t="s">
        <v>1527</v>
      </c>
      <c r="L106" s="10" t="s">
        <v>1220</v>
      </c>
      <c r="M106" s="268" t="s">
        <v>1936</v>
      </c>
      <c r="N106" s="75" t="s">
        <v>3081</v>
      </c>
      <c r="O106" s="75" t="s">
        <v>3081</v>
      </c>
      <c r="P106" s="11" t="s">
        <v>261</v>
      </c>
      <c r="Q106" s="60"/>
    </row>
    <row r="107" spans="1:17" ht="24">
      <c r="A107" s="30">
        <f t="shared" si="1"/>
        <v>43</v>
      </c>
      <c r="B107" s="76" t="s">
        <v>3312</v>
      </c>
      <c r="C107" s="54" t="s">
        <v>1771</v>
      </c>
      <c r="D107" s="10"/>
      <c r="E107" s="76" t="s">
        <v>3269</v>
      </c>
      <c r="F107" s="10" t="s">
        <v>2212</v>
      </c>
      <c r="G107" s="69" t="s">
        <v>3332</v>
      </c>
      <c r="H107" s="48">
        <v>7.9999</v>
      </c>
      <c r="I107" s="265">
        <v>37028</v>
      </c>
      <c r="J107" s="15"/>
      <c r="K107" s="10" t="s">
        <v>768</v>
      </c>
      <c r="L107" s="10" t="s">
        <v>1220</v>
      </c>
      <c r="M107" s="268" t="s">
        <v>1936</v>
      </c>
      <c r="N107" s="75" t="s">
        <v>3081</v>
      </c>
      <c r="O107" s="75" t="s">
        <v>3081</v>
      </c>
      <c r="P107" s="271" t="s">
        <v>3289</v>
      </c>
      <c r="Q107" s="60"/>
    </row>
    <row r="108" spans="1:17" ht="24">
      <c r="A108" s="30">
        <f t="shared" si="1"/>
        <v>44</v>
      </c>
      <c r="B108" s="76" t="s">
        <v>3311</v>
      </c>
      <c r="C108" s="26" t="s">
        <v>1177</v>
      </c>
      <c r="D108" s="11"/>
      <c r="E108" s="76" t="s">
        <v>3269</v>
      </c>
      <c r="F108" s="11" t="s">
        <v>1178</v>
      </c>
      <c r="G108" s="69" t="s">
        <v>3332</v>
      </c>
      <c r="H108" s="48">
        <v>7.1595</v>
      </c>
      <c r="I108" s="265" t="s">
        <v>1179</v>
      </c>
      <c r="J108" s="15"/>
      <c r="K108" s="10" t="s">
        <v>46</v>
      </c>
      <c r="L108" s="10" t="s">
        <v>1220</v>
      </c>
      <c r="M108" s="268" t="s">
        <v>1936</v>
      </c>
      <c r="N108" s="75" t="s">
        <v>3081</v>
      </c>
      <c r="O108" s="75" t="s">
        <v>3081</v>
      </c>
      <c r="P108" s="271" t="s">
        <v>3290</v>
      </c>
      <c r="Q108" s="218"/>
    </row>
    <row r="109" spans="1:17" ht="24">
      <c r="A109" s="30">
        <f t="shared" si="1"/>
        <v>45</v>
      </c>
      <c r="B109" s="76" t="s">
        <v>3310</v>
      </c>
      <c r="C109" s="26" t="s">
        <v>1180</v>
      </c>
      <c r="D109" s="11"/>
      <c r="E109" s="76" t="s">
        <v>3269</v>
      </c>
      <c r="F109" s="11" t="s">
        <v>1637</v>
      </c>
      <c r="G109" s="69" t="s">
        <v>3332</v>
      </c>
      <c r="H109" s="48">
        <v>7.3787</v>
      </c>
      <c r="I109" s="265" t="s">
        <v>1181</v>
      </c>
      <c r="J109" s="15"/>
      <c r="K109" s="10" t="s">
        <v>46</v>
      </c>
      <c r="L109" s="10" t="s">
        <v>1220</v>
      </c>
      <c r="M109" s="268" t="s">
        <v>1936</v>
      </c>
      <c r="N109" s="75" t="s">
        <v>3081</v>
      </c>
      <c r="O109" s="75" t="s">
        <v>3081</v>
      </c>
      <c r="P109" s="271" t="s">
        <v>3290</v>
      </c>
      <c r="Q109" s="60"/>
    </row>
    <row r="110" spans="1:17" ht="24">
      <c r="A110" s="30">
        <f t="shared" si="1"/>
        <v>46</v>
      </c>
      <c r="B110" s="76" t="s">
        <v>3309</v>
      </c>
      <c r="C110" s="26" t="s">
        <v>1708</v>
      </c>
      <c r="D110" s="10"/>
      <c r="E110" s="76" t="s">
        <v>3269</v>
      </c>
      <c r="F110" s="10" t="s">
        <v>2699</v>
      </c>
      <c r="G110" s="69" t="s">
        <v>3332</v>
      </c>
      <c r="H110" s="653">
        <v>8</v>
      </c>
      <c r="I110" s="265">
        <v>37491</v>
      </c>
      <c r="J110" s="653"/>
      <c r="K110" s="52" t="s">
        <v>1526</v>
      </c>
      <c r="L110" s="10" t="s">
        <v>1220</v>
      </c>
      <c r="M110" s="268" t="s">
        <v>1936</v>
      </c>
      <c r="N110" s="75" t="s">
        <v>3081</v>
      </c>
      <c r="O110" s="75" t="s">
        <v>3081</v>
      </c>
      <c r="P110" s="271" t="s">
        <v>3291</v>
      </c>
      <c r="Q110" s="60"/>
    </row>
    <row r="111" spans="1:17" ht="24">
      <c r="A111" s="30">
        <f t="shared" si="1"/>
        <v>47</v>
      </c>
      <c r="B111" s="76" t="s">
        <v>3308</v>
      </c>
      <c r="C111" s="26" t="s">
        <v>1706</v>
      </c>
      <c r="D111" s="10"/>
      <c r="E111" s="76" t="s">
        <v>3269</v>
      </c>
      <c r="F111" s="10" t="s">
        <v>1707</v>
      </c>
      <c r="G111" s="69" t="s">
        <v>3332</v>
      </c>
      <c r="H111" s="653">
        <v>9.9157</v>
      </c>
      <c r="I111" s="265">
        <v>37861</v>
      </c>
      <c r="J111" s="653"/>
      <c r="K111" s="52" t="s">
        <v>377</v>
      </c>
      <c r="L111" s="10" t="s">
        <v>1036</v>
      </c>
      <c r="M111" s="268" t="s">
        <v>1936</v>
      </c>
      <c r="N111" s="75" t="s">
        <v>3081</v>
      </c>
      <c r="O111" s="75" t="s">
        <v>3081</v>
      </c>
      <c r="P111" s="271" t="s">
        <v>3292</v>
      </c>
      <c r="Q111" s="218"/>
    </row>
    <row r="112" spans="1:17" ht="24">
      <c r="A112" s="30">
        <f t="shared" si="1"/>
        <v>48</v>
      </c>
      <c r="B112" s="76" t="s">
        <v>3307</v>
      </c>
      <c r="C112" s="26" t="s">
        <v>181</v>
      </c>
      <c r="D112" s="10"/>
      <c r="E112" s="76" t="s">
        <v>3269</v>
      </c>
      <c r="F112" s="10" t="s">
        <v>1705</v>
      </c>
      <c r="G112" s="69" t="s">
        <v>3332</v>
      </c>
      <c r="H112" s="893">
        <v>7.8517</v>
      </c>
      <c r="I112" s="265">
        <v>37984</v>
      </c>
      <c r="J112" s="893"/>
      <c r="K112" s="57" t="s">
        <v>1526</v>
      </c>
      <c r="L112" s="40" t="s">
        <v>1220</v>
      </c>
      <c r="M112" s="268" t="s">
        <v>1936</v>
      </c>
      <c r="N112" s="75" t="s">
        <v>3081</v>
      </c>
      <c r="O112" s="75" t="s">
        <v>3081</v>
      </c>
      <c r="P112" s="271" t="s">
        <v>3293</v>
      </c>
      <c r="Q112" s="218"/>
    </row>
    <row r="113" spans="1:17" ht="24">
      <c r="A113" s="30">
        <f t="shared" si="1"/>
        <v>49</v>
      </c>
      <c r="B113" s="76" t="s">
        <v>3306</v>
      </c>
      <c r="C113" s="54" t="s">
        <v>2213</v>
      </c>
      <c r="D113" s="10"/>
      <c r="E113" s="76" t="s">
        <v>3269</v>
      </c>
      <c r="F113" s="10" t="s">
        <v>2214</v>
      </c>
      <c r="G113" s="69" t="s">
        <v>3332</v>
      </c>
      <c r="H113" s="653">
        <v>8</v>
      </c>
      <c r="I113" s="263">
        <v>39051</v>
      </c>
      <c r="J113" s="15"/>
      <c r="K113" s="10" t="s">
        <v>1526</v>
      </c>
      <c r="L113" s="10" t="s">
        <v>1220</v>
      </c>
      <c r="M113" s="268" t="s">
        <v>1936</v>
      </c>
      <c r="N113" s="75" t="s">
        <v>3081</v>
      </c>
      <c r="O113" s="75" t="s">
        <v>3081</v>
      </c>
      <c r="P113" s="11" t="s">
        <v>1348</v>
      </c>
      <c r="Q113" s="218"/>
    </row>
    <row r="114" spans="1:17" ht="60">
      <c r="A114" s="30">
        <f t="shared" si="1"/>
        <v>50</v>
      </c>
      <c r="B114" s="76" t="s">
        <v>3305</v>
      </c>
      <c r="C114" s="26" t="s">
        <v>160</v>
      </c>
      <c r="D114" s="10"/>
      <c r="E114" s="76" t="s">
        <v>3269</v>
      </c>
      <c r="F114" s="10" t="s">
        <v>1271</v>
      </c>
      <c r="G114" s="69" t="s">
        <v>3332</v>
      </c>
      <c r="H114" s="653">
        <v>9.8237</v>
      </c>
      <c r="I114" s="265">
        <v>38806</v>
      </c>
      <c r="J114" s="15"/>
      <c r="K114" s="10" t="s">
        <v>46</v>
      </c>
      <c r="L114" s="10" t="s">
        <v>1220</v>
      </c>
      <c r="M114" s="268" t="s">
        <v>1936</v>
      </c>
      <c r="N114" s="75" t="s">
        <v>3081</v>
      </c>
      <c r="O114" s="75" t="s">
        <v>3081</v>
      </c>
      <c r="P114" s="11" t="s">
        <v>1898</v>
      </c>
      <c r="Q114" s="218"/>
    </row>
    <row r="115" spans="1:17" ht="72">
      <c r="A115" s="30">
        <f t="shared" si="1"/>
        <v>51</v>
      </c>
      <c r="B115" s="76" t="s">
        <v>3304</v>
      </c>
      <c r="C115" s="26" t="s">
        <v>1742</v>
      </c>
      <c r="D115" s="10"/>
      <c r="E115" s="76" t="s">
        <v>3269</v>
      </c>
      <c r="F115" s="10" t="s">
        <v>1146</v>
      </c>
      <c r="G115" s="69" t="s">
        <v>3332</v>
      </c>
      <c r="H115" s="653">
        <v>5.1763</v>
      </c>
      <c r="I115" s="265">
        <v>39119</v>
      </c>
      <c r="J115" s="15"/>
      <c r="K115" s="10" t="s">
        <v>1527</v>
      </c>
      <c r="L115" s="10" t="s">
        <v>1220</v>
      </c>
      <c r="M115" s="268" t="s">
        <v>1936</v>
      </c>
      <c r="N115" s="75" t="s">
        <v>3081</v>
      </c>
      <c r="O115" s="75" t="s">
        <v>3081</v>
      </c>
      <c r="P115" s="11" t="s">
        <v>967</v>
      </c>
      <c r="Q115" s="218"/>
    </row>
    <row r="116" spans="1:17" ht="60">
      <c r="A116" s="175">
        <f t="shared" si="1"/>
        <v>52</v>
      </c>
      <c r="B116" s="76" t="s">
        <v>3303</v>
      </c>
      <c r="C116" s="162" t="s">
        <v>698</v>
      </c>
      <c r="D116" s="78"/>
      <c r="E116" s="76" t="s">
        <v>3269</v>
      </c>
      <c r="F116" s="78" t="s">
        <v>2433</v>
      </c>
      <c r="G116" s="69" t="s">
        <v>3332</v>
      </c>
      <c r="H116" s="889">
        <v>7.2285</v>
      </c>
      <c r="I116" s="272">
        <v>40471</v>
      </c>
      <c r="J116" s="516"/>
      <c r="K116" s="78" t="s">
        <v>46</v>
      </c>
      <c r="L116" s="78" t="s">
        <v>1220</v>
      </c>
      <c r="M116" s="268" t="s">
        <v>1936</v>
      </c>
      <c r="N116" s="75" t="s">
        <v>3081</v>
      </c>
      <c r="O116" s="75" t="s">
        <v>3081</v>
      </c>
      <c r="P116" s="141" t="s">
        <v>1423</v>
      </c>
      <c r="Q116" s="60"/>
    </row>
    <row r="117" spans="1:17" ht="60">
      <c r="A117" s="175">
        <f t="shared" si="1"/>
        <v>53</v>
      </c>
      <c r="B117" s="76" t="s">
        <v>3302</v>
      </c>
      <c r="C117" s="26" t="s">
        <v>1108</v>
      </c>
      <c r="D117" s="10"/>
      <c r="E117" s="76" t="s">
        <v>3269</v>
      </c>
      <c r="F117" s="10" t="s">
        <v>739</v>
      </c>
      <c r="G117" s="69" t="s">
        <v>3332</v>
      </c>
      <c r="H117" s="653">
        <v>15.1989</v>
      </c>
      <c r="I117" s="264">
        <v>40290</v>
      </c>
      <c r="J117" s="15"/>
      <c r="K117" s="10" t="s">
        <v>1644</v>
      </c>
      <c r="L117" s="10" t="s">
        <v>1220</v>
      </c>
      <c r="M117" s="268" t="s">
        <v>1936</v>
      </c>
      <c r="N117" s="75" t="s">
        <v>3081</v>
      </c>
      <c r="O117" s="75" t="s">
        <v>3081</v>
      </c>
      <c r="P117" s="141" t="s">
        <v>2233</v>
      </c>
      <c r="Q117" s="60"/>
    </row>
    <row r="118" spans="1:17" ht="60">
      <c r="A118" s="39">
        <f aca="true" t="shared" si="2" ref="A118:A123">A117+1</f>
        <v>54</v>
      </c>
      <c r="B118" s="76" t="s">
        <v>3301</v>
      </c>
      <c r="C118" s="26" t="s">
        <v>1138</v>
      </c>
      <c r="D118" s="10"/>
      <c r="E118" s="76" t="s">
        <v>3269</v>
      </c>
      <c r="F118" s="10" t="s">
        <v>306</v>
      </c>
      <c r="G118" s="69" t="s">
        <v>3332</v>
      </c>
      <c r="H118" s="653">
        <v>19.867</v>
      </c>
      <c r="I118" s="264">
        <v>40287</v>
      </c>
      <c r="J118" s="15"/>
      <c r="K118" s="10" t="s">
        <v>1334</v>
      </c>
      <c r="L118" s="10" t="s">
        <v>1036</v>
      </c>
      <c r="M118" s="268" t="s">
        <v>1936</v>
      </c>
      <c r="N118" s="75" t="s">
        <v>3081</v>
      </c>
      <c r="O118" s="75" t="s">
        <v>3081</v>
      </c>
      <c r="P118" s="11" t="s">
        <v>267</v>
      </c>
      <c r="Q118" s="60"/>
    </row>
    <row r="119" spans="1:17" ht="60">
      <c r="A119" s="39">
        <f t="shared" si="2"/>
        <v>55</v>
      </c>
      <c r="B119" s="76" t="s">
        <v>3300</v>
      </c>
      <c r="C119" s="26" t="s">
        <v>1107</v>
      </c>
      <c r="D119" s="10"/>
      <c r="E119" s="76" t="s">
        <v>3269</v>
      </c>
      <c r="F119" s="10" t="s">
        <v>1078</v>
      </c>
      <c r="G119" s="69" t="s">
        <v>3332</v>
      </c>
      <c r="H119" s="653">
        <v>19.2276</v>
      </c>
      <c r="I119" s="264">
        <v>40287</v>
      </c>
      <c r="J119" s="15"/>
      <c r="K119" s="10" t="s">
        <v>1334</v>
      </c>
      <c r="L119" s="10" t="s">
        <v>1036</v>
      </c>
      <c r="M119" s="268" t="s">
        <v>1936</v>
      </c>
      <c r="N119" s="75" t="s">
        <v>3081</v>
      </c>
      <c r="O119" s="75" t="s">
        <v>3081</v>
      </c>
      <c r="P119" s="11" t="s">
        <v>267</v>
      </c>
      <c r="Q119" s="60"/>
    </row>
    <row r="120" spans="1:17" ht="48">
      <c r="A120" s="39">
        <f t="shared" si="2"/>
        <v>56</v>
      </c>
      <c r="B120" s="76" t="s">
        <v>3299</v>
      </c>
      <c r="C120" s="26" t="s">
        <v>2142</v>
      </c>
      <c r="D120" s="40"/>
      <c r="E120" s="76" t="s">
        <v>3269</v>
      </c>
      <c r="F120" s="40" t="s">
        <v>2621</v>
      </c>
      <c r="G120" s="69" t="s">
        <v>3332</v>
      </c>
      <c r="H120" s="893">
        <v>7.8517</v>
      </c>
      <c r="I120" s="263">
        <v>37958</v>
      </c>
      <c r="J120" s="893"/>
      <c r="K120" s="57" t="s">
        <v>1526</v>
      </c>
      <c r="L120" s="40" t="s">
        <v>1220</v>
      </c>
      <c r="M120" s="268" t="s">
        <v>1936</v>
      </c>
      <c r="N120" s="75" t="s">
        <v>3081</v>
      </c>
      <c r="O120" s="75" t="s">
        <v>3081</v>
      </c>
      <c r="P120" s="10" t="s">
        <v>1510</v>
      </c>
      <c r="Q120" s="60"/>
    </row>
    <row r="121" spans="1:17" ht="48">
      <c r="A121" s="39">
        <f t="shared" si="2"/>
        <v>57</v>
      </c>
      <c r="B121" s="76" t="s">
        <v>3298</v>
      </c>
      <c r="C121" s="162" t="s">
        <v>1296</v>
      </c>
      <c r="D121" s="78"/>
      <c r="E121" s="76" t="s">
        <v>3269</v>
      </c>
      <c r="F121" s="78" t="s">
        <v>758</v>
      </c>
      <c r="G121" s="69" t="s">
        <v>3332</v>
      </c>
      <c r="H121" s="889">
        <v>19.5587</v>
      </c>
      <c r="I121" s="281">
        <v>38099</v>
      </c>
      <c r="J121" s="516"/>
      <c r="K121" s="78" t="s">
        <v>1016</v>
      </c>
      <c r="L121" s="78" t="s">
        <v>1220</v>
      </c>
      <c r="M121" s="268" t="s">
        <v>1936</v>
      </c>
      <c r="N121" s="75" t="s">
        <v>3081</v>
      </c>
      <c r="O121" s="75" t="s">
        <v>3081</v>
      </c>
      <c r="P121" s="78" t="s">
        <v>2751</v>
      </c>
      <c r="Q121" s="60"/>
    </row>
    <row r="122" spans="1:17" ht="48">
      <c r="A122" s="230">
        <f t="shared" si="2"/>
        <v>58</v>
      </c>
      <c r="B122" s="76" t="s">
        <v>3297</v>
      </c>
      <c r="C122" s="176" t="s">
        <v>298</v>
      </c>
      <c r="D122" s="78"/>
      <c r="E122" s="76" t="s">
        <v>3269</v>
      </c>
      <c r="F122" s="78" t="s">
        <v>745</v>
      </c>
      <c r="G122" s="69" t="s">
        <v>3332</v>
      </c>
      <c r="H122" s="878">
        <v>7.5</v>
      </c>
      <c r="I122" s="281">
        <v>35758</v>
      </c>
      <c r="J122" s="516"/>
      <c r="K122" s="78" t="s">
        <v>46</v>
      </c>
      <c r="L122" s="78" t="s">
        <v>1220</v>
      </c>
      <c r="M122" s="268" t="s">
        <v>1936</v>
      </c>
      <c r="N122" s="75" t="s">
        <v>3081</v>
      </c>
      <c r="O122" s="75" t="s">
        <v>3081</v>
      </c>
      <c r="P122" s="78" t="s">
        <v>519</v>
      </c>
      <c r="Q122" s="60"/>
    </row>
    <row r="123" spans="1:27" ht="108">
      <c r="A123" s="39">
        <f t="shared" si="2"/>
        <v>59</v>
      </c>
      <c r="B123" s="76" t="s">
        <v>3296</v>
      </c>
      <c r="C123" s="26" t="s">
        <v>857</v>
      </c>
      <c r="D123" s="10" t="s">
        <v>2755</v>
      </c>
      <c r="E123" s="76" t="s">
        <v>3269</v>
      </c>
      <c r="F123" s="11" t="s">
        <v>3270</v>
      </c>
      <c r="G123" s="69" t="s">
        <v>3332</v>
      </c>
      <c r="H123" s="653">
        <v>5.6582</v>
      </c>
      <c r="I123" s="265">
        <v>40102</v>
      </c>
      <c r="J123" s="15"/>
      <c r="K123" s="10" t="s">
        <v>46</v>
      </c>
      <c r="L123" s="10" t="s">
        <v>1220</v>
      </c>
      <c r="M123" s="268" t="s">
        <v>1936</v>
      </c>
      <c r="N123" s="75" t="s">
        <v>3081</v>
      </c>
      <c r="O123" s="75" t="s">
        <v>3081</v>
      </c>
      <c r="P123" s="10" t="s">
        <v>558</v>
      </c>
      <c r="Q123" s="79"/>
      <c r="R123" s="626"/>
      <c r="S123" s="428"/>
      <c r="T123" s="428"/>
      <c r="U123" s="428"/>
      <c r="V123" s="428"/>
      <c r="W123" s="428"/>
      <c r="X123" s="428"/>
      <c r="Y123" s="428"/>
      <c r="Z123" s="428"/>
      <c r="AA123" s="428"/>
    </row>
    <row r="124" spans="1:27" ht="13.5" thickBot="1">
      <c r="A124" s="316"/>
      <c r="B124" s="317"/>
      <c r="C124" s="314"/>
      <c r="D124" s="314"/>
      <c r="E124" s="318"/>
      <c r="F124" s="319"/>
      <c r="G124" s="319"/>
      <c r="H124" s="320">
        <f>SUM(H65:H123)</f>
        <v>550.81613</v>
      </c>
      <c r="I124" s="320"/>
      <c r="J124" s="894"/>
      <c r="K124" s="321"/>
      <c r="L124" s="321"/>
      <c r="M124" s="315"/>
      <c r="N124" s="690"/>
      <c r="O124" s="691"/>
      <c r="P124" s="642"/>
      <c r="Q124" s="79"/>
      <c r="R124" s="626"/>
      <c r="S124" s="428"/>
      <c r="T124" s="428"/>
      <c r="U124" s="428"/>
      <c r="V124" s="428"/>
      <c r="W124" s="428"/>
      <c r="X124" s="428"/>
      <c r="Y124" s="428"/>
      <c r="Z124" s="428"/>
      <c r="AA124" s="428"/>
    </row>
    <row r="125" spans="2:27" ht="15.75" thickTop="1">
      <c r="B125" s="4" t="s">
        <v>2153</v>
      </c>
      <c r="C125" s="60"/>
      <c r="D125" s="60"/>
      <c r="E125" s="8"/>
      <c r="F125" s="67"/>
      <c r="G125" s="67"/>
      <c r="H125" s="87"/>
      <c r="I125" s="87"/>
      <c r="J125" s="891"/>
      <c r="K125" s="89"/>
      <c r="L125" s="88"/>
      <c r="M125" s="90"/>
      <c r="N125" s="67"/>
      <c r="O125" s="67"/>
      <c r="P125" s="79"/>
      <c r="Q125" s="79"/>
      <c r="R125" s="626"/>
      <c r="S125" s="428"/>
      <c r="T125" s="428"/>
      <c r="U125" s="428"/>
      <c r="V125" s="428"/>
      <c r="W125" s="428"/>
      <c r="X125" s="428"/>
      <c r="Y125" s="428"/>
      <c r="Z125" s="428"/>
      <c r="AA125" s="428"/>
    </row>
    <row r="126" spans="1:27" s="428" customFormat="1" ht="16.5" customHeight="1">
      <c r="A126" s="1161" t="s">
        <v>1474</v>
      </c>
      <c r="B126" s="1164" t="s">
        <v>2913</v>
      </c>
      <c r="C126" s="1167" t="s">
        <v>1668</v>
      </c>
      <c r="D126" s="1164" t="s">
        <v>2911</v>
      </c>
      <c r="E126" s="1164" t="s">
        <v>2914</v>
      </c>
      <c r="F126" s="1170" t="s">
        <v>3056</v>
      </c>
      <c r="G126" s="1164" t="s">
        <v>2912</v>
      </c>
      <c r="H126" s="1172" t="s">
        <v>3057</v>
      </c>
      <c r="I126" s="1170" t="s">
        <v>2915</v>
      </c>
      <c r="J126" s="1170" t="s">
        <v>2916</v>
      </c>
      <c r="K126" s="1188" t="s">
        <v>2918</v>
      </c>
      <c r="L126" s="1190" t="s">
        <v>2917</v>
      </c>
      <c r="M126" s="1189" t="s">
        <v>477</v>
      </c>
      <c r="N126" s="1175" t="s">
        <v>2919</v>
      </c>
      <c r="O126" s="1175" t="s">
        <v>2920</v>
      </c>
      <c r="P126" s="1189" t="s">
        <v>199</v>
      </c>
      <c r="R126" s="644"/>
      <c r="S126" s="645"/>
      <c r="T126" s="645"/>
      <c r="U126" s="645"/>
      <c r="V126" s="645"/>
      <c r="W126" s="645"/>
      <c r="X126" s="645"/>
      <c r="Y126" s="645"/>
      <c r="Z126" s="645"/>
      <c r="AA126" s="645"/>
    </row>
    <row r="127" spans="1:27" s="428" customFormat="1" ht="16.5" customHeight="1">
      <c r="A127" s="1162"/>
      <c r="B127" s="1165"/>
      <c r="C127" s="1168"/>
      <c r="D127" s="1165"/>
      <c r="E127" s="1165"/>
      <c r="F127" s="1171"/>
      <c r="G127" s="1165"/>
      <c r="H127" s="1208"/>
      <c r="I127" s="1189"/>
      <c r="J127" s="1189"/>
      <c r="K127" s="1173"/>
      <c r="L127" s="1191"/>
      <c r="M127" s="1171"/>
      <c r="N127" s="1176"/>
      <c r="O127" s="1176"/>
      <c r="P127" s="1171"/>
      <c r="R127" s="625"/>
      <c r="S127"/>
      <c r="T127"/>
      <c r="U127"/>
      <c r="V127"/>
      <c r="W127"/>
      <c r="X127"/>
      <c r="Y127"/>
      <c r="Z127"/>
      <c r="AA127"/>
    </row>
    <row r="128" spans="1:27" s="428" customFormat="1" ht="24" customHeight="1">
      <c r="A128" s="1163"/>
      <c r="B128" s="1166"/>
      <c r="C128" s="1169"/>
      <c r="D128" s="1166"/>
      <c r="E128" s="1166"/>
      <c r="F128" s="1171"/>
      <c r="G128" s="1166"/>
      <c r="H128" s="1209"/>
      <c r="I128" s="1189"/>
      <c r="J128" s="1189"/>
      <c r="K128" s="1174"/>
      <c r="L128" s="1192"/>
      <c r="M128" s="1171"/>
      <c r="N128" s="1177"/>
      <c r="O128" s="1177"/>
      <c r="P128" s="1171"/>
      <c r="R128" s="625"/>
      <c r="S128"/>
      <c r="T128"/>
      <c r="U128"/>
      <c r="V128"/>
      <c r="W128"/>
      <c r="X128"/>
      <c r="Y128"/>
      <c r="Z128"/>
      <c r="AA128"/>
    </row>
    <row r="129" spans="1:27" s="645" customFormat="1" ht="102" customHeight="1">
      <c r="A129" s="39">
        <v>1</v>
      </c>
      <c r="B129" s="440">
        <v>78</v>
      </c>
      <c r="C129" s="440" t="s">
        <v>215</v>
      </c>
      <c r="D129" s="78" t="s">
        <v>2755</v>
      </c>
      <c r="E129" s="281" t="s">
        <v>3267</v>
      </c>
      <c r="F129" s="78" t="s">
        <v>3295</v>
      </c>
      <c r="G129" s="69" t="s">
        <v>3332</v>
      </c>
      <c r="H129" s="878">
        <v>7.2285</v>
      </c>
      <c r="I129" s="281">
        <v>41519</v>
      </c>
      <c r="J129" s="516" t="s">
        <v>2755</v>
      </c>
      <c r="K129" s="78" t="s">
        <v>46</v>
      </c>
      <c r="L129" s="78" t="s">
        <v>1220</v>
      </c>
      <c r="M129" s="268" t="s">
        <v>1936</v>
      </c>
      <c r="N129" s="75" t="s">
        <v>3081</v>
      </c>
      <c r="O129" s="75" t="s">
        <v>3081</v>
      </c>
      <c r="P129" s="10" t="s">
        <v>3294</v>
      </c>
      <c r="Q129" s="643"/>
      <c r="R129" s="625"/>
      <c r="S129"/>
      <c r="T129"/>
      <c r="U129"/>
      <c r="V129"/>
      <c r="W129"/>
      <c r="X129"/>
      <c r="Y129"/>
      <c r="Z129"/>
      <c r="AA129"/>
    </row>
    <row r="130" spans="1:27" ht="19.5" customHeight="1">
      <c r="A130" s="39"/>
      <c r="B130" s="23"/>
      <c r="C130" s="11"/>
      <c r="D130" s="10"/>
      <c r="E130" s="265"/>
      <c r="F130" s="271"/>
      <c r="G130" s="271"/>
      <c r="H130" s="653">
        <f>SUM(H129)</f>
        <v>7.2285</v>
      </c>
      <c r="I130" s="653"/>
      <c r="J130" s="15"/>
      <c r="K130" s="10"/>
      <c r="L130" s="239"/>
      <c r="M130" s="10"/>
      <c r="N130" s="27"/>
      <c r="O130" s="27"/>
      <c r="P130" s="10"/>
      <c r="Q130" s="8"/>
      <c r="R130" s="626"/>
      <c r="S130" s="428"/>
      <c r="T130" s="428"/>
      <c r="U130" s="428"/>
      <c r="V130" s="428"/>
      <c r="W130" s="428"/>
      <c r="X130" s="428"/>
      <c r="Y130" s="428"/>
      <c r="Z130" s="428"/>
      <c r="AA130" s="428"/>
    </row>
    <row r="131" spans="1:27" ht="19.5" customHeight="1">
      <c r="A131" s="135"/>
      <c r="B131" s="144"/>
      <c r="C131" s="79"/>
      <c r="D131" s="79"/>
      <c r="E131" s="92"/>
      <c r="F131" s="92"/>
      <c r="G131" s="92"/>
      <c r="H131" s="880"/>
      <c r="I131" s="880"/>
      <c r="J131" s="895"/>
      <c r="K131" s="79"/>
      <c r="L131" s="2"/>
      <c r="M131" s="79"/>
      <c r="N131" s="67"/>
      <c r="O131" s="67"/>
      <c r="P131" s="79"/>
      <c r="Q131" s="5"/>
      <c r="R131" s="626"/>
      <c r="S131" s="428"/>
      <c r="T131" s="428"/>
      <c r="U131" s="428"/>
      <c r="V131" s="428"/>
      <c r="W131" s="428"/>
      <c r="X131" s="428"/>
      <c r="Y131" s="428"/>
      <c r="Z131" s="428"/>
      <c r="AA131" s="428"/>
    </row>
    <row r="132" spans="1:27" ht="15">
      <c r="A132" s="4" t="s">
        <v>1347</v>
      </c>
      <c r="B132" s="4"/>
      <c r="C132" s="60"/>
      <c r="D132" s="60"/>
      <c r="E132" s="8"/>
      <c r="F132" s="67"/>
      <c r="G132" s="67"/>
      <c r="H132" s="87"/>
      <c r="I132" s="87"/>
      <c r="J132" s="891"/>
      <c r="K132" s="89"/>
      <c r="L132" s="88"/>
      <c r="M132" s="90"/>
      <c r="N132" s="67"/>
      <c r="O132" s="67"/>
      <c r="P132" s="79"/>
      <c r="Q132" s="508"/>
      <c r="R132" s="626"/>
      <c r="S132" s="428"/>
      <c r="T132" s="428"/>
      <c r="U132" s="428"/>
      <c r="V132" s="428"/>
      <c r="W132" s="428"/>
      <c r="X132" s="428"/>
      <c r="Y132" s="428"/>
      <c r="Z132" s="428"/>
      <c r="AA132" s="428"/>
    </row>
    <row r="133" spans="1:27" s="428" customFormat="1" ht="16.5" customHeight="1">
      <c r="A133" s="1161" t="s">
        <v>1474</v>
      </c>
      <c r="B133" s="1164" t="s">
        <v>2913</v>
      </c>
      <c r="C133" s="1167" t="s">
        <v>1668</v>
      </c>
      <c r="D133" s="1164" t="s">
        <v>2911</v>
      </c>
      <c r="E133" s="1164" t="s">
        <v>2914</v>
      </c>
      <c r="F133" s="1170" t="s">
        <v>3056</v>
      </c>
      <c r="G133" s="1164" t="s">
        <v>2912</v>
      </c>
      <c r="H133" s="1172" t="s">
        <v>3057</v>
      </c>
      <c r="I133" s="1170" t="s">
        <v>2915</v>
      </c>
      <c r="J133" s="1170" t="s">
        <v>2916</v>
      </c>
      <c r="K133" s="1188" t="s">
        <v>2918</v>
      </c>
      <c r="L133" s="1190" t="s">
        <v>2917</v>
      </c>
      <c r="M133" s="1189" t="s">
        <v>477</v>
      </c>
      <c r="N133" s="1175" t="s">
        <v>2919</v>
      </c>
      <c r="O133" s="1175" t="s">
        <v>2920</v>
      </c>
      <c r="P133" s="1189" t="s">
        <v>199</v>
      </c>
      <c r="R133" s="625"/>
      <c r="S133"/>
      <c r="T133"/>
      <c r="U133"/>
      <c r="V133"/>
      <c r="W133"/>
      <c r="X133"/>
      <c r="Y133"/>
      <c r="Z133"/>
      <c r="AA133"/>
    </row>
    <row r="134" spans="1:27" s="428" customFormat="1" ht="16.5" customHeight="1">
      <c r="A134" s="1162"/>
      <c r="B134" s="1165"/>
      <c r="C134" s="1168"/>
      <c r="D134" s="1165"/>
      <c r="E134" s="1165"/>
      <c r="F134" s="1171"/>
      <c r="G134" s="1165"/>
      <c r="H134" s="1208"/>
      <c r="I134" s="1189"/>
      <c r="J134" s="1189"/>
      <c r="K134" s="1173"/>
      <c r="L134" s="1191"/>
      <c r="M134" s="1171"/>
      <c r="N134" s="1176"/>
      <c r="O134" s="1176"/>
      <c r="P134" s="1171"/>
      <c r="R134" s="625"/>
      <c r="S134"/>
      <c r="T134"/>
      <c r="U134"/>
      <c r="V134"/>
      <c r="W134"/>
      <c r="X134"/>
      <c r="Y134"/>
      <c r="Z134"/>
      <c r="AA134"/>
    </row>
    <row r="135" spans="1:27" s="428" customFormat="1" ht="24" customHeight="1">
      <c r="A135" s="1163"/>
      <c r="B135" s="1166"/>
      <c r="C135" s="1169"/>
      <c r="D135" s="1166"/>
      <c r="E135" s="1166"/>
      <c r="F135" s="1171"/>
      <c r="G135" s="1166"/>
      <c r="H135" s="1209"/>
      <c r="I135" s="1189"/>
      <c r="J135" s="1189"/>
      <c r="K135" s="1174"/>
      <c r="L135" s="1192"/>
      <c r="M135" s="1171"/>
      <c r="N135" s="1177"/>
      <c r="O135" s="1177"/>
      <c r="P135" s="1171"/>
      <c r="R135" s="625"/>
      <c r="S135"/>
      <c r="T135"/>
      <c r="U135"/>
      <c r="V135"/>
      <c r="W135"/>
      <c r="X135"/>
      <c r="Y135"/>
      <c r="Z135"/>
      <c r="AA135"/>
    </row>
    <row r="136" spans="1:17" ht="35.25" customHeight="1">
      <c r="A136" s="30">
        <v>1</v>
      </c>
      <c r="B136" s="76" t="s">
        <v>3323</v>
      </c>
      <c r="C136" s="76" t="s">
        <v>2721</v>
      </c>
      <c r="D136" s="10"/>
      <c r="E136" s="265" t="s">
        <v>3267</v>
      </c>
      <c r="F136" s="10" t="s">
        <v>1145</v>
      </c>
      <c r="G136" s="271"/>
      <c r="H136" s="48">
        <v>5</v>
      </c>
      <c r="I136" s="265">
        <v>34482</v>
      </c>
      <c r="J136" s="15"/>
      <c r="K136" s="10" t="s">
        <v>46</v>
      </c>
      <c r="L136" s="10" t="s">
        <v>1220</v>
      </c>
      <c r="M136" s="268" t="s">
        <v>1936</v>
      </c>
      <c r="N136" s="75" t="s">
        <v>3081</v>
      </c>
      <c r="O136" s="75" t="s">
        <v>3081</v>
      </c>
      <c r="P136" s="10" t="s">
        <v>3333</v>
      </c>
      <c r="Q136" s="217"/>
    </row>
    <row r="137" spans="1:17" ht="48.75" customHeight="1">
      <c r="A137" s="30">
        <f>SUM(A136+1)</f>
        <v>2</v>
      </c>
      <c r="B137" s="26">
        <v>41</v>
      </c>
      <c r="C137" s="26" t="s">
        <v>1182</v>
      </c>
      <c r="D137" s="11"/>
      <c r="E137" s="265" t="s">
        <v>3267</v>
      </c>
      <c r="F137" s="11" t="s">
        <v>41</v>
      </c>
      <c r="G137" s="271"/>
      <c r="H137" s="653">
        <v>7.7011</v>
      </c>
      <c r="I137" s="265" t="s">
        <v>1455</v>
      </c>
      <c r="J137" s="15"/>
      <c r="K137" s="10" t="s">
        <v>1526</v>
      </c>
      <c r="L137" s="10" t="s">
        <v>1220</v>
      </c>
      <c r="M137" s="268" t="s">
        <v>1936</v>
      </c>
      <c r="N137" s="75" t="s">
        <v>3081</v>
      </c>
      <c r="O137" s="75" t="s">
        <v>3081</v>
      </c>
      <c r="P137" s="11" t="s">
        <v>3334</v>
      </c>
      <c r="Q137" s="8"/>
    </row>
    <row r="138" spans="1:17" ht="90" customHeight="1">
      <c r="A138" s="30">
        <f>SUM(A137+1)</f>
        <v>3</v>
      </c>
      <c r="B138" s="72" t="s">
        <v>3339</v>
      </c>
      <c r="C138" s="72" t="s">
        <v>2772</v>
      </c>
      <c r="D138" s="10" t="s">
        <v>2755</v>
      </c>
      <c r="E138" s="263" t="s">
        <v>3267</v>
      </c>
      <c r="F138" s="10" t="s">
        <v>3336</v>
      </c>
      <c r="G138" s="264"/>
      <c r="H138" s="653">
        <v>4.9415</v>
      </c>
      <c r="I138" s="263">
        <v>41901</v>
      </c>
      <c r="J138" s="15"/>
      <c r="K138" s="10" t="s">
        <v>1644</v>
      </c>
      <c r="L138" s="10" t="s">
        <v>1220</v>
      </c>
      <c r="M138" s="268" t="s">
        <v>1936</v>
      </c>
      <c r="N138" s="75" t="s">
        <v>3081</v>
      </c>
      <c r="O138" s="75" t="s">
        <v>3081</v>
      </c>
      <c r="P138" s="10" t="s">
        <v>2771</v>
      </c>
      <c r="Q138" s="5"/>
    </row>
    <row r="139" spans="1:27" ht="36">
      <c r="A139" s="39">
        <f>A138+1</f>
        <v>4</v>
      </c>
      <c r="B139" s="162">
        <v>83</v>
      </c>
      <c r="C139" s="162" t="s">
        <v>372</v>
      </c>
      <c r="D139" s="244" t="s">
        <v>2755</v>
      </c>
      <c r="E139" s="272" t="s">
        <v>3267</v>
      </c>
      <c r="F139" s="78" t="s">
        <v>3337</v>
      </c>
      <c r="G139" s="403"/>
      <c r="H139" s="889">
        <v>7.0816</v>
      </c>
      <c r="I139" s="272">
        <v>41598</v>
      </c>
      <c r="J139" s="516"/>
      <c r="K139" s="78" t="s">
        <v>1526</v>
      </c>
      <c r="L139" s="78" t="s">
        <v>1220</v>
      </c>
      <c r="M139" s="268" t="s">
        <v>1936</v>
      </c>
      <c r="N139" s="75" t="s">
        <v>3081</v>
      </c>
      <c r="O139" s="75" t="s">
        <v>3081</v>
      </c>
      <c r="P139" s="78" t="s">
        <v>1478</v>
      </c>
      <c r="Q139" s="79"/>
      <c r="R139" s="628"/>
      <c r="S139" s="6"/>
      <c r="T139" s="6"/>
      <c r="U139" s="6"/>
      <c r="V139" s="6"/>
      <c r="W139" s="6"/>
      <c r="X139" s="6"/>
      <c r="Y139" s="6"/>
      <c r="Z139" s="6"/>
      <c r="AA139" s="6"/>
    </row>
    <row r="140" spans="1:27" ht="36">
      <c r="A140" s="39">
        <v>5</v>
      </c>
      <c r="B140" s="26">
        <v>84</v>
      </c>
      <c r="C140" s="26" t="s">
        <v>1224</v>
      </c>
      <c r="D140" s="40" t="s">
        <v>2755</v>
      </c>
      <c r="E140" s="264" t="s">
        <v>3267</v>
      </c>
      <c r="F140" s="10" t="s">
        <v>3338</v>
      </c>
      <c r="G140" s="393"/>
      <c r="H140" s="653">
        <v>7.0704</v>
      </c>
      <c r="I140" s="264">
        <v>41614</v>
      </c>
      <c r="J140" s="15"/>
      <c r="K140" s="10" t="s">
        <v>1526</v>
      </c>
      <c r="L140" s="10" t="s">
        <v>1220</v>
      </c>
      <c r="M140" s="268" t="s">
        <v>1936</v>
      </c>
      <c r="N140" s="75" t="s">
        <v>3081</v>
      </c>
      <c r="O140" s="75" t="s">
        <v>3081</v>
      </c>
      <c r="P140" s="10" t="s">
        <v>3335</v>
      </c>
      <c r="Q140" s="218"/>
      <c r="R140" s="626"/>
      <c r="S140" s="428"/>
      <c r="T140" s="428"/>
      <c r="U140" s="428"/>
      <c r="V140" s="428"/>
      <c r="W140" s="428"/>
      <c r="X140" s="428"/>
      <c r="Y140" s="428"/>
      <c r="Z140" s="428"/>
      <c r="AA140" s="428"/>
    </row>
    <row r="141" spans="8:27" ht="12.75">
      <c r="H141" s="887">
        <f>SUM(H136:H140)</f>
        <v>31.794600000000003</v>
      </c>
      <c r="I141" s="887"/>
      <c r="Q141" s="79"/>
      <c r="R141" s="626"/>
      <c r="S141" s="428"/>
      <c r="T141" s="428"/>
      <c r="U141" s="428"/>
      <c r="V141" s="428"/>
      <c r="W141" s="428"/>
      <c r="X141" s="428"/>
      <c r="Y141" s="428"/>
      <c r="Z141" s="428"/>
      <c r="AA141" s="428"/>
    </row>
    <row r="142" spans="1:27" s="6" customFormat="1" ht="15">
      <c r="A142" s="4" t="s">
        <v>1378</v>
      </c>
      <c r="B142" s="86"/>
      <c r="C142" s="60"/>
      <c r="D142" s="60"/>
      <c r="E142" s="92"/>
      <c r="F142" s="8"/>
      <c r="G142" s="8"/>
      <c r="H142" s="220"/>
      <c r="I142" s="220"/>
      <c r="J142" s="895"/>
      <c r="K142" s="79"/>
      <c r="L142" s="90"/>
      <c r="M142" s="90"/>
      <c r="N142" s="67"/>
      <c r="O142" s="67"/>
      <c r="P142" s="79"/>
      <c r="Q142" s="79"/>
      <c r="R142" s="626"/>
      <c r="S142" s="428"/>
      <c r="T142" s="428"/>
      <c r="U142" s="428"/>
      <c r="V142" s="428"/>
      <c r="W142" s="428"/>
      <c r="X142" s="428"/>
      <c r="Y142" s="428"/>
      <c r="Z142" s="428"/>
      <c r="AA142" s="428"/>
    </row>
    <row r="143" spans="1:27" s="428" customFormat="1" ht="16.5" customHeight="1">
      <c r="A143" s="1161" t="s">
        <v>1474</v>
      </c>
      <c r="B143" s="1164" t="s">
        <v>2913</v>
      </c>
      <c r="C143" s="1167" t="s">
        <v>1668</v>
      </c>
      <c r="D143" s="1164" t="s">
        <v>2911</v>
      </c>
      <c r="E143" s="1164" t="s">
        <v>2914</v>
      </c>
      <c r="F143" s="1170" t="s">
        <v>3056</v>
      </c>
      <c r="G143" s="1164" t="s">
        <v>2912</v>
      </c>
      <c r="H143" s="1172" t="s">
        <v>3057</v>
      </c>
      <c r="I143" s="1170" t="s">
        <v>2915</v>
      </c>
      <c r="J143" s="1170" t="s">
        <v>2916</v>
      </c>
      <c r="K143" s="1188" t="s">
        <v>2918</v>
      </c>
      <c r="L143" s="1190" t="s">
        <v>2917</v>
      </c>
      <c r="M143" s="1189" t="s">
        <v>477</v>
      </c>
      <c r="N143" s="1175" t="s">
        <v>2919</v>
      </c>
      <c r="O143" s="1175" t="s">
        <v>2920</v>
      </c>
      <c r="P143" s="1189" t="s">
        <v>199</v>
      </c>
      <c r="R143" s="625"/>
      <c r="S143"/>
      <c r="T143"/>
      <c r="U143"/>
      <c r="V143"/>
      <c r="W143"/>
      <c r="X143"/>
      <c r="Y143"/>
      <c r="Z143"/>
      <c r="AA143"/>
    </row>
    <row r="144" spans="1:27" s="428" customFormat="1" ht="16.5" customHeight="1">
      <c r="A144" s="1162"/>
      <c r="B144" s="1165"/>
      <c r="C144" s="1168"/>
      <c r="D144" s="1165"/>
      <c r="E144" s="1165"/>
      <c r="F144" s="1171"/>
      <c r="G144" s="1165"/>
      <c r="H144" s="1208"/>
      <c r="I144" s="1189"/>
      <c r="J144" s="1189"/>
      <c r="K144" s="1173"/>
      <c r="L144" s="1191"/>
      <c r="M144" s="1171"/>
      <c r="N144" s="1176"/>
      <c r="O144" s="1176"/>
      <c r="P144" s="1171"/>
      <c r="R144" s="625"/>
      <c r="S144"/>
      <c r="T144"/>
      <c r="U144"/>
      <c r="V144"/>
      <c r="W144"/>
      <c r="X144"/>
      <c r="Y144"/>
      <c r="Z144"/>
      <c r="AA144"/>
    </row>
    <row r="145" spans="1:27" s="428" customFormat="1" ht="24" customHeight="1">
      <c r="A145" s="1163"/>
      <c r="B145" s="1166"/>
      <c r="C145" s="1169"/>
      <c r="D145" s="1166"/>
      <c r="E145" s="1166"/>
      <c r="F145" s="1171"/>
      <c r="G145" s="1166"/>
      <c r="H145" s="1209"/>
      <c r="I145" s="1189"/>
      <c r="J145" s="1189"/>
      <c r="K145" s="1174"/>
      <c r="L145" s="1192"/>
      <c r="M145" s="1171"/>
      <c r="N145" s="1177"/>
      <c r="O145" s="1177"/>
      <c r="P145" s="1171"/>
      <c r="R145" s="625"/>
      <c r="S145"/>
      <c r="T145"/>
      <c r="U145"/>
      <c r="V145"/>
      <c r="W145"/>
      <c r="X145"/>
      <c r="Y145"/>
      <c r="Z145"/>
      <c r="AA145"/>
    </row>
    <row r="146" spans="1:17" ht="37.5" customHeight="1">
      <c r="A146" s="39">
        <v>1</v>
      </c>
      <c r="B146" s="55">
        <v>23</v>
      </c>
      <c r="C146" s="55" t="s">
        <v>1822</v>
      </c>
      <c r="D146" s="10" t="s">
        <v>2755</v>
      </c>
      <c r="E146" s="265" t="s">
        <v>3267</v>
      </c>
      <c r="F146" s="10" t="s">
        <v>3340</v>
      </c>
      <c r="G146" s="51"/>
      <c r="H146" s="48">
        <v>10.9796</v>
      </c>
      <c r="I146" s="265">
        <v>36000</v>
      </c>
      <c r="J146" s="15" t="s">
        <v>2755</v>
      </c>
      <c r="K146" s="10" t="s">
        <v>1823</v>
      </c>
      <c r="L146" s="10" t="s">
        <v>79</v>
      </c>
      <c r="M146" s="268" t="s">
        <v>1936</v>
      </c>
      <c r="N146" s="420" t="s">
        <v>3081</v>
      </c>
      <c r="O146" s="75" t="s">
        <v>3081</v>
      </c>
      <c r="P146" s="11" t="s">
        <v>2149</v>
      </c>
      <c r="Q146" s="217"/>
    </row>
    <row r="147" spans="1:17" ht="51.75" customHeight="1" thickBot="1">
      <c r="A147" s="230">
        <f>SUM(A146+1)</f>
        <v>2</v>
      </c>
      <c r="B147" s="162">
        <v>57</v>
      </c>
      <c r="C147" s="162" t="s">
        <v>2311</v>
      </c>
      <c r="D147" s="78" t="s">
        <v>2755</v>
      </c>
      <c r="E147" s="281" t="s">
        <v>3267</v>
      </c>
      <c r="F147" s="78" t="s">
        <v>3341</v>
      </c>
      <c r="G147" s="223"/>
      <c r="H147" s="889">
        <v>6.2262</v>
      </c>
      <c r="I147" s="281">
        <v>38825</v>
      </c>
      <c r="J147" s="516" t="s">
        <v>2755</v>
      </c>
      <c r="K147" s="78" t="s">
        <v>57</v>
      </c>
      <c r="L147" s="78" t="s">
        <v>816</v>
      </c>
      <c r="M147" s="268" t="s">
        <v>1936</v>
      </c>
      <c r="N147" s="420" t="s">
        <v>3081</v>
      </c>
      <c r="O147" s="75" t="s">
        <v>3081</v>
      </c>
      <c r="P147" s="78" t="s">
        <v>2239</v>
      </c>
      <c r="Q147" s="8"/>
    </row>
    <row r="148" spans="1:27" ht="19.5" customHeight="1" thickBot="1" thickTop="1">
      <c r="A148" s="49"/>
      <c r="B148" s="25"/>
      <c r="C148" s="138" t="s">
        <v>331</v>
      </c>
      <c r="D148" s="138"/>
      <c r="E148" s="25"/>
      <c r="F148" s="25"/>
      <c r="G148" s="25"/>
      <c r="H148" s="885">
        <f>SUM(H146:H147)</f>
        <v>17.2058</v>
      </c>
      <c r="I148" s="885"/>
      <c r="J148" s="728"/>
      <c r="K148" s="25"/>
      <c r="L148" s="25"/>
      <c r="M148" s="25"/>
      <c r="N148" s="464"/>
      <c r="O148" s="688"/>
      <c r="P148" s="28"/>
      <c r="Q148" s="5"/>
      <c r="R148" s="626"/>
      <c r="S148" s="428"/>
      <c r="T148" s="428"/>
      <c r="U148" s="428"/>
      <c r="V148" s="428"/>
      <c r="W148" s="428"/>
      <c r="X148" s="428"/>
      <c r="Y148" s="428"/>
      <c r="Z148" s="428"/>
      <c r="AA148" s="428"/>
    </row>
    <row r="149" spans="1:27" ht="13.5" thickTop="1">
      <c r="A149" s="2"/>
      <c r="B149" s="2"/>
      <c r="C149" s="2"/>
      <c r="D149" s="2"/>
      <c r="E149" s="2"/>
      <c r="F149" s="2"/>
      <c r="G149" s="2"/>
      <c r="H149" s="888"/>
      <c r="I149" s="888"/>
      <c r="J149" s="721"/>
      <c r="K149" s="2"/>
      <c r="L149" s="2"/>
      <c r="M149" s="2"/>
      <c r="N149" s="517"/>
      <c r="O149" s="517"/>
      <c r="P149" s="2"/>
      <c r="Q149" s="60"/>
      <c r="R149" s="626"/>
      <c r="S149" s="428"/>
      <c r="T149" s="428"/>
      <c r="U149" s="428"/>
      <c r="V149" s="428"/>
      <c r="W149" s="428"/>
      <c r="X149" s="428"/>
      <c r="Y149" s="428"/>
      <c r="Z149" s="428"/>
      <c r="AA149" s="428"/>
    </row>
    <row r="150" spans="1:27" ht="12.75">
      <c r="A150" s="2"/>
      <c r="B150" s="2"/>
      <c r="C150" s="2"/>
      <c r="D150" s="2"/>
      <c r="E150" s="2"/>
      <c r="F150" s="2"/>
      <c r="G150" s="2"/>
      <c r="H150" s="888"/>
      <c r="I150" s="888"/>
      <c r="J150" s="721"/>
      <c r="K150" s="2"/>
      <c r="L150" s="2"/>
      <c r="M150" s="2"/>
      <c r="N150" s="517"/>
      <c r="O150" s="517"/>
      <c r="P150" s="2"/>
      <c r="Q150" s="60"/>
      <c r="R150" s="626"/>
      <c r="S150" s="428"/>
      <c r="T150" s="428"/>
      <c r="U150" s="428"/>
      <c r="V150" s="428"/>
      <c r="W150" s="428"/>
      <c r="X150" s="428"/>
      <c r="Y150" s="428"/>
      <c r="Z150" s="428"/>
      <c r="AA150" s="428"/>
    </row>
    <row r="151" spans="1:27" ht="12.75">
      <c r="A151" s="2"/>
      <c r="B151" s="2"/>
      <c r="C151" s="2"/>
      <c r="D151" s="2"/>
      <c r="E151" s="2"/>
      <c r="F151" s="2"/>
      <c r="G151" s="2"/>
      <c r="H151" s="888"/>
      <c r="I151" s="888"/>
      <c r="J151" s="721"/>
      <c r="K151" s="2"/>
      <c r="L151" s="2"/>
      <c r="M151" s="2"/>
      <c r="N151" s="517"/>
      <c r="O151" s="517"/>
      <c r="P151" s="2"/>
      <c r="Q151" s="60"/>
      <c r="R151" s="626"/>
      <c r="S151" s="428"/>
      <c r="T151" s="428"/>
      <c r="U151" s="428"/>
      <c r="V151" s="428"/>
      <c r="W151" s="428"/>
      <c r="X151" s="428"/>
      <c r="Y151" s="428"/>
      <c r="Z151" s="428"/>
      <c r="AA151" s="428"/>
    </row>
    <row r="152" spans="1:27" ht="12.75">
      <c r="A152" s="2"/>
      <c r="B152" s="2"/>
      <c r="C152" s="2"/>
      <c r="D152" s="2"/>
      <c r="E152" s="2"/>
      <c r="F152" s="2"/>
      <c r="G152" s="2"/>
      <c r="H152" s="888"/>
      <c r="I152" s="888"/>
      <c r="J152" s="721"/>
      <c r="K152" s="2"/>
      <c r="L152" s="2"/>
      <c r="M152" s="2"/>
      <c r="N152" s="517"/>
      <c r="O152" s="517"/>
      <c r="P152" s="2"/>
      <c r="Q152" s="60"/>
      <c r="R152" s="626"/>
      <c r="S152" s="428"/>
      <c r="T152" s="428"/>
      <c r="U152" s="428"/>
      <c r="V152" s="428"/>
      <c r="W152" s="428"/>
      <c r="X152" s="428"/>
      <c r="Y152" s="428"/>
      <c r="Z152" s="428"/>
      <c r="AA152" s="428"/>
    </row>
    <row r="153" spans="1:27" ht="12.75">
      <c r="A153" s="2"/>
      <c r="B153" s="2"/>
      <c r="C153" s="2"/>
      <c r="D153" s="2"/>
      <c r="E153" s="2"/>
      <c r="F153" s="2"/>
      <c r="G153" s="2"/>
      <c r="H153" s="888"/>
      <c r="I153" s="888"/>
      <c r="J153" s="721"/>
      <c r="K153" s="2"/>
      <c r="L153" s="2"/>
      <c r="M153" s="2"/>
      <c r="N153" s="517"/>
      <c r="O153" s="517"/>
      <c r="P153" s="2"/>
      <c r="Q153" s="60"/>
      <c r="R153" s="626"/>
      <c r="S153" s="428"/>
      <c r="T153" s="428"/>
      <c r="U153" s="428"/>
      <c r="V153" s="428"/>
      <c r="W153" s="428"/>
      <c r="X153" s="428"/>
      <c r="Y153" s="428"/>
      <c r="Z153" s="428"/>
      <c r="AA153" s="428"/>
    </row>
    <row r="154" spans="1:27" ht="12.75">
      <c r="A154" s="2"/>
      <c r="B154" s="2"/>
      <c r="C154" s="2"/>
      <c r="D154" s="2"/>
      <c r="E154" s="2"/>
      <c r="F154" s="2"/>
      <c r="G154" s="2"/>
      <c r="H154" s="888"/>
      <c r="I154" s="888"/>
      <c r="J154" s="721"/>
      <c r="K154" s="2"/>
      <c r="L154" s="2"/>
      <c r="M154" s="2"/>
      <c r="N154" s="517"/>
      <c r="O154" s="517"/>
      <c r="P154" s="2"/>
      <c r="Q154" s="60"/>
      <c r="R154" s="626"/>
      <c r="S154" s="428"/>
      <c r="T154" s="428"/>
      <c r="U154" s="428"/>
      <c r="V154" s="428"/>
      <c r="W154" s="428"/>
      <c r="X154" s="428"/>
      <c r="Y154" s="428"/>
      <c r="Z154" s="428"/>
      <c r="AA154" s="428"/>
    </row>
    <row r="155" spans="1:27" ht="15">
      <c r="A155" s="4" t="s">
        <v>2488</v>
      </c>
      <c r="B155" s="86"/>
      <c r="C155" s="60"/>
      <c r="D155" s="60"/>
      <c r="E155" s="92"/>
      <c r="F155" s="83"/>
      <c r="G155" s="8"/>
      <c r="H155" s="220"/>
      <c r="I155" s="220"/>
      <c r="J155" s="895"/>
      <c r="K155" s="79"/>
      <c r="L155" s="90"/>
      <c r="M155" s="90"/>
      <c r="N155" s="67"/>
      <c r="O155" s="67"/>
      <c r="P155" s="79"/>
      <c r="Q155" s="79"/>
      <c r="R155" s="626"/>
      <c r="S155" s="428"/>
      <c r="T155" s="428"/>
      <c r="U155" s="428"/>
      <c r="V155" s="428"/>
      <c r="W155" s="428"/>
      <c r="X155" s="428"/>
      <c r="Y155" s="428"/>
      <c r="Z155" s="428"/>
      <c r="AA155" s="428"/>
    </row>
    <row r="156" spans="1:27" s="428" customFormat="1" ht="16.5" customHeight="1">
      <c r="A156" s="1161" t="s">
        <v>1474</v>
      </c>
      <c r="B156" s="1164" t="s">
        <v>2913</v>
      </c>
      <c r="C156" s="1167" t="s">
        <v>1668</v>
      </c>
      <c r="D156" s="1164" t="s">
        <v>2911</v>
      </c>
      <c r="E156" s="1164" t="s">
        <v>2914</v>
      </c>
      <c r="F156" s="1170" t="s">
        <v>3056</v>
      </c>
      <c r="G156" s="1164" t="s">
        <v>2912</v>
      </c>
      <c r="H156" s="1172" t="s">
        <v>3057</v>
      </c>
      <c r="I156" s="1170" t="s">
        <v>2915</v>
      </c>
      <c r="J156" s="1170" t="s">
        <v>2916</v>
      </c>
      <c r="K156" s="1188" t="s">
        <v>2918</v>
      </c>
      <c r="L156" s="1190" t="s">
        <v>2917</v>
      </c>
      <c r="M156" s="1189" t="s">
        <v>477</v>
      </c>
      <c r="N156" s="1175" t="s">
        <v>2919</v>
      </c>
      <c r="O156" s="1175" t="s">
        <v>2920</v>
      </c>
      <c r="P156" s="1189" t="s">
        <v>199</v>
      </c>
      <c r="R156" s="625"/>
      <c r="S156"/>
      <c r="T156"/>
      <c r="U156"/>
      <c r="V156"/>
      <c r="W156"/>
      <c r="X156"/>
      <c r="Y156"/>
      <c r="Z156"/>
      <c r="AA156"/>
    </row>
    <row r="157" spans="1:27" s="428" customFormat="1" ht="16.5" customHeight="1">
      <c r="A157" s="1162"/>
      <c r="B157" s="1165"/>
      <c r="C157" s="1168"/>
      <c r="D157" s="1165"/>
      <c r="E157" s="1165"/>
      <c r="F157" s="1171"/>
      <c r="G157" s="1165"/>
      <c r="H157" s="1208"/>
      <c r="I157" s="1189"/>
      <c r="J157" s="1189"/>
      <c r="K157" s="1173"/>
      <c r="L157" s="1191"/>
      <c r="M157" s="1171"/>
      <c r="N157" s="1176"/>
      <c r="O157" s="1176"/>
      <c r="P157" s="1171"/>
      <c r="R157" s="625"/>
      <c r="S157"/>
      <c r="T157"/>
      <c r="U157"/>
      <c r="V157"/>
      <c r="W157"/>
      <c r="X157"/>
      <c r="Y157"/>
      <c r="Z157"/>
      <c r="AA157"/>
    </row>
    <row r="158" spans="1:27" s="428" customFormat="1" ht="24" customHeight="1">
      <c r="A158" s="1163"/>
      <c r="B158" s="1166"/>
      <c r="C158" s="1169"/>
      <c r="D158" s="1166"/>
      <c r="E158" s="1166"/>
      <c r="F158" s="1171"/>
      <c r="G158" s="1166"/>
      <c r="H158" s="1209"/>
      <c r="I158" s="1189"/>
      <c r="J158" s="1189"/>
      <c r="K158" s="1174"/>
      <c r="L158" s="1192"/>
      <c r="M158" s="1171"/>
      <c r="N158" s="1177"/>
      <c r="O158" s="1177"/>
      <c r="P158" s="1171"/>
      <c r="R158" s="625"/>
      <c r="S158"/>
      <c r="T158"/>
      <c r="U158"/>
      <c r="V158"/>
      <c r="W158"/>
      <c r="X158"/>
      <c r="Y158"/>
      <c r="Z158"/>
      <c r="AA158"/>
    </row>
    <row r="159" spans="1:17" ht="19.5" customHeight="1">
      <c r="A159" s="30">
        <v>0</v>
      </c>
      <c r="B159" s="393" t="s">
        <v>2755</v>
      </c>
      <c r="C159" s="51"/>
      <c r="D159" s="51"/>
      <c r="E159" s="51"/>
      <c r="F159" s="51"/>
      <c r="G159" s="51"/>
      <c r="H159" s="874"/>
      <c r="I159" s="874"/>
      <c r="J159" s="879"/>
      <c r="K159" s="51"/>
      <c r="L159" s="51"/>
      <c r="M159" s="51"/>
      <c r="N159" s="466"/>
      <c r="O159" s="466"/>
      <c r="P159" s="51"/>
      <c r="Q159" s="217"/>
    </row>
    <row r="160" spans="1:27" ht="19.5" customHeight="1">
      <c r="A160" s="2"/>
      <c r="B160" s="2"/>
      <c r="C160" s="2"/>
      <c r="D160" s="2"/>
      <c r="E160" s="2"/>
      <c r="F160" s="2"/>
      <c r="G160" s="2"/>
      <c r="H160" s="722"/>
      <c r="I160" s="722"/>
      <c r="J160" s="721"/>
      <c r="K160" s="2"/>
      <c r="L160" s="2"/>
      <c r="M160" s="2"/>
      <c r="N160" s="517"/>
      <c r="O160" s="517"/>
      <c r="P160" s="2"/>
      <c r="Q160" s="8"/>
      <c r="R160" s="626"/>
      <c r="S160" s="428"/>
      <c r="T160" s="428"/>
      <c r="U160" s="428"/>
      <c r="V160" s="428"/>
      <c r="W160" s="428"/>
      <c r="X160" s="428"/>
      <c r="Y160" s="428"/>
      <c r="Z160" s="428"/>
      <c r="AA160" s="428"/>
    </row>
    <row r="161" spans="1:27" ht="19.5" customHeight="1">
      <c r="A161" s="4" t="s">
        <v>2708</v>
      </c>
      <c r="B161" s="86"/>
      <c r="C161" s="60"/>
      <c r="D161" s="60"/>
      <c r="E161" s="92"/>
      <c r="F161" s="8"/>
      <c r="G161" s="8"/>
      <c r="H161" s="220"/>
      <c r="I161" s="220"/>
      <c r="J161" s="895"/>
      <c r="K161" s="79"/>
      <c r="L161" s="90"/>
      <c r="M161" s="90"/>
      <c r="N161" s="67"/>
      <c r="O161" s="67"/>
      <c r="P161" s="79"/>
      <c r="Q161" s="5"/>
      <c r="R161" s="626"/>
      <c r="S161" s="428"/>
      <c r="T161" s="428"/>
      <c r="U161" s="428"/>
      <c r="V161" s="428"/>
      <c r="W161" s="428"/>
      <c r="X161" s="428"/>
      <c r="Y161" s="428"/>
      <c r="Z161" s="428"/>
      <c r="AA161" s="428"/>
    </row>
    <row r="162" spans="1:27" ht="15">
      <c r="A162" s="4" t="s">
        <v>1242</v>
      </c>
      <c r="B162" s="86"/>
      <c r="C162" s="60"/>
      <c r="D162" s="60"/>
      <c r="E162" s="92"/>
      <c r="F162" s="8"/>
      <c r="G162" s="8"/>
      <c r="H162" s="220"/>
      <c r="I162" s="220"/>
      <c r="J162" s="895"/>
      <c r="K162" s="79"/>
      <c r="L162" s="90"/>
      <c r="M162" s="90"/>
      <c r="N162" s="67"/>
      <c r="O162" s="67"/>
      <c r="P162" s="79"/>
      <c r="Q162" s="2"/>
      <c r="R162" s="626"/>
      <c r="S162" s="428"/>
      <c r="T162" s="428"/>
      <c r="U162" s="428"/>
      <c r="V162" s="428"/>
      <c r="W162" s="428"/>
      <c r="X162" s="428"/>
      <c r="Y162" s="428"/>
      <c r="Z162" s="428"/>
      <c r="AA162" s="428"/>
    </row>
    <row r="163" spans="1:27" s="428" customFormat="1" ht="16.5" customHeight="1">
      <c r="A163" s="1161" t="s">
        <v>1474</v>
      </c>
      <c r="B163" s="1164" t="s">
        <v>2913</v>
      </c>
      <c r="C163" s="1167" t="s">
        <v>1668</v>
      </c>
      <c r="D163" s="1164" t="s">
        <v>2911</v>
      </c>
      <c r="E163" s="1164" t="s">
        <v>2914</v>
      </c>
      <c r="F163" s="1170" t="s">
        <v>3056</v>
      </c>
      <c r="G163" s="1164" t="s">
        <v>2912</v>
      </c>
      <c r="H163" s="1172" t="s">
        <v>3057</v>
      </c>
      <c r="I163" s="1170" t="s">
        <v>3361</v>
      </c>
      <c r="J163" s="1170" t="s">
        <v>3044</v>
      </c>
      <c r="K163" s="1188" t="s">
        <v>2918</v>
      </c>
      <c r="L163" s="1190" t="s">
        <v>2917</v>
      </c>
      <c r="M163" s="1189" t="s">
        <v>477</v>
      </c>
      <c r="N163" s="1175" t="s">
        <v>2919</v>
      </c>
      <c r="O163" s="1175" t="s">
        <v>2920</v>
      </c>
      <c r="P163" s="1189" t="s">
        <v>199</v>
      </c>
      <c r="R163" s="625"/>
      <c r="S163"/>
      <c r="T163"/>
      <c r="U163"/>
      <c r="V163"/>
      <c r="W163"/>
      <c r="X163"/>
      <c r="Y163"/>
      <c r="Z163"/>
      <c r="AA163"/>
    </row>
    <row r="164" spans="1:27" s="428" customFormat="1" ht="16.5" customHeight="1">
      <c r="A164" s="1162"/>
      <c r="B164" s="1165"/>
      <c r="C164" s="1168"/>
      <c r="D164" s="1165"/>
      <c r="E164" s="1165"/>
      <c r="F164" s="1171"/>
      <c r="G164" s="1165"/>
      <c r="H164" s="1208"/>
      <c r="I164" s="1189"/>
      <c r="J164" s="1189"/>
      <c r="K164" s="1173"/>
      <c r="L164" s="1191"/>
      <c r="M164" s="1171"/>
      <c r="N164" s="1176"/>
      <c r="O164" s="1176"/>
      <c r="P164" s="1171"/>
      <c r="R164" s="625"/>
      <c r="S164"/>
      <c r="T164"/>
      <c r="U164"/>
      <c r="V164"/>
      <c r="W164"/>
      <c r="X164"/>
      <c r="Y164"/>
      <c r="Z164"/>
      <c r="AA164"/>
    </row>
    <row r="165" spans="1:27" s="428" customFormat="1" ht="24" customHeight="1">
      <c r="A165" s="1163"/>
      <c r="B165" s="1166"/>
      <c r="C165" s="1169"/>
      <c r="D165" s="1166"/>
      <c r="E165" s="1166"/>
      <c r="F165" s="1171"/>
      <c r="G165" s="1166"/>
      <c r="H165" s="1209"/>
      <c r="I165" s="1189"/>
      <c r="J165" s="1189"/>
      <c r="K165" s="1174"/>
      <c r="L165" s="1192"/>
      <c r="M165" s="1171"/>
      <c r="N165" s="1177"/>
      <c r="O165" s="1177"/>
      <c r="P165" s="1171"/>
      <c r="R165" s="625"/>
      <c r="S165"/>
      <c r="T165"/>
      <c r="U165"/>
      <c r="V165"/>
      <c r="W165"/>
      <c r="X165"/>
      <c r="Y165"/>
      <c r="Z165"/>
      <c r="AA165"/>
    </row>
    <row r="166" spans="1:17" ht="19.5" customHeight="1">
      <c r="A166" s="30">
        <v>0</v>
      </c>
      <c r="B166" s="76"/>
      <c r="C166" s="11"/>
      <c r="D166" s="10"/>
      <c r="E166" s="263"/>
      <c r="F166" s="264"/>
      <c r="G166" s="264"/>
      <c r="H166" s="653"/>
      <c r="I166" s="653"/>
      <c r="J166" s="15"/>
      <c r="K166" s="10"/>
      <c r="L166" s="194"/>
      <c r="M166" s="10"/>
      <c r="N166" s="27"/>
      <c r="O166" s="27"/>
      <c r="P166" s="10"/>
      <c r="Q166" s="217"/>
    </row>
    <row r="167" spans="1:17" ht="19.5" customHeight="1">
      <c r="A167" s="646"/>
      <c r="B167" s="647"/>
      <c r="C167" s="258"/>
      <c r="D167" s="258"/>
      <c r="E167" s="258"/>
      <c r="F167" s="258"/>
      <c r="G167" s="258"/>
      <c r="H167" s="881"/>
      <c r="I167" s="881"/>
      <c r="J167" s="648"/>
      <c r="K167" s="648"/>
      <c r="L167" s="258"/>
      <c r="M167" s="258"/>
      <c r="N167" s="692"/>
      <c r="O167" s="451"/>
      <c r="P167" s="8"/>
      <c r="Q167" s="8"/>
    </row>
    <row r="168" spans="1:17" ht="19.5" customHeight="1">
      <c r="A168" s="4" t="s">
        <v>1243</v>
      </c>
      <c r="B168" s="86"/>
      <c r="C168" s="60"/>
      <c r="D168" s="60"/>
      <c r="E168" s="92"/>
      <c r="F168" s="8"/>
      <c r="G168" s="8"/>
      <c r="H168" s="220"/>
      <c r="I168" s="220"/>
      <c r="J168" s="895"/>
      <c r="K168" s="79"/>
      <c r="L168" s="90"/>
      <c r="M168" s="90"/>
      <c r="N168" s="67"/>
      <c r="O168" s="67"/>
      <c r="P168" s="79"/>
      <c r="Q168" s="5"/>
    </row>
    <row r="169" spans="1:17" ht="36">
      <c r="A169" s="230">
        <v>1</v>
      </c>
      <c r="B169" s="211" t="s">
        <v>3316</v>
      </c>
      <c r="C169" s="211" t="s">
        <v>2775</v>
      </c>
      <c r="D169" s="78" t="s">
        <v>2755</v>
      </c>
      <c r="E169" s="281" t="s">
        <v>2560</v>
      </c>
      <c r="F169" s="78" t="s">
        <v>3342</v>
      </c>
      <c r="G169" s="69" t="s">
        <v>3332</v>
      </c>
      <c r="H169" s="889">
        <v>8.7152</v>
      </c>
      <c r="I169" s="272" t="s">
        <v>2838</v>
      </c>
      <c r="J169" s="272">
        <v>45054</v>
      </c>
      <c r="K169" s="78" t="s">
        <v>46</v>
      </c>
      <c r="L169" s="78" t="s">
        <v>1220</v>
      </c>
      <c r="M169" s="268" t="s">
        <v>1936</v>
      </c>
      <c r="N169" s="541" t="s">
        <v>3063</v>
      </c>
      <c r="O169" s="75" t="s">
        <v>3081</v>
      </c>
      <c r="P169" s="78" t="s">
        <v>2837</v>
      </c>
      <c r="Q169" s="79"/>
    </row>
    <row r="170" spans="1:17" ht="36">
      <c r="A170" s="230">
        <v>2</v>
      </c>
      <c r="B170" s="76" t="s">
        <v>3357</v>
      </c>
      <c r="C170" s="76" t="s">
        <v>2782</v>
      </c>
      <c r="D170" s="10" t="s">
        <v>2755</v>
      </c>
      <c r="E170" s="263" t="s">
        <v>2560</v>
      </c>
      <c r="F170" s="11" t="s">
        <v>3346</v>
      </c>
      <c r="G170" s="69" t="s">
        <v>3332</v>
      </c>
      <c r="H170" s="653">
        <v>13.5421</v>
      </c>
      <c r="I170" s="264">
        <v>42585</v>
      </c>
      <c r="J170" s="264">
        <v>44411</v>
      </c>
      <c r="K170" s="52" t="s">
        <v>46</v>
      </c>
      <c r="L170" s="10" t="s">
        <v>1220</v>
      </c>
      <c r="M170" s="268" t="s">
        <v>1936</v>
      </c>
      <c r="N170" s="541" t="s">
        <v>3063</v>
      </c>
      <c r="O170" s="75" t="s">
        <v>3081</v>
      </c>
      <c r="P170" s="10" t="s">
        <v>2781</v>
      </c>
      <c r="Q170" s="79"/>
    </row>
    <row r="171" spans="1:18" s="468" customFormat="1" ht="111" customHeight="1">
      <c r="A171" s="230">
        <v>3</v>
      </c>
      <c r="B171" s="870" t="s">
        <v>3297</v>
      </c>
      <c r="C171" s="870" t="s">
        <v>2783</v>
      </c>
      <c r="D171" s="40" t="s">
        <v>2755</v>
      </c>
      <c r="E171" s="652" t="s">
        <v>2560</v>
      </c>
      <c r="F171" s="40" t="s">
        <v>3979</v>
      </c>
      <c r="G171" s="930" t="s">
        <v>3332</v>
      </c>
      <c r="H171" s="893">
        <v>5.24</v>
      </c>
      <c r="I171" s="765">
        <v>42585</v>
      </c>
      <c r="J171" s="765">
        <v>44411</v>
      </c>
      <c r="K171" s="57" t="s">
        <v>46</v>
      </c>
      <c r="L171" s="40" t="s">
        <v>1220</v>
      </c>
      <c r="M171" s="952" t="s">
        <v>1936</v>
      </c>
      <c r="N171" s="871" t="s">
        <v>3063</v>
      </c>
      <c r="O171" s="767" t="s">
        <v>3081</v>
      </c>
      <c r="P171" s="40" t="s">
        <v>3980</v>
      </c>
      <c r="Q171" s="483"/>
      <c r="R171" s="756"/>
    </row>
    <row r="172" spans="1:17" ht="84">
      <c r="A172" s="230">
        <v>4</v>
      </c>
      <c r="B172" s="72" t="s">
        <v>3356</v>
      </c>
      <c r="C172" s="72" t="s">
        <v>2785</v>
      </c>
      <c r="D172" s="11" t="s">
        <v>2755</v>
      </c>
      <c r="E172" s="265" t="s">
        <v>2560</v>
      </c>
      <c r="F172" s="11" t="s">
        <v>3347</v>
      </c>
      <c r="G172" s="69" t="s">
        <v>3332</v>
      </c>
      <c r="H172" s="653">
        <v>14.6588</v>
      </c>
      <c r="I172" s="264">
        <v>42888</v>
      </c>
      <c r="J172" s="264">
        <v>44714</v>
      </c>
      <c r="K172" s="52" t="s">
        <v>420</v>
      </c>
      <c r="L172" s="10" t="s">
        <v>1220</v>
      </c>
      <c r="M172" s="268" t="s">
        <v>1936</v>
      </c>
      <c r="N172" s="541" t="s">
        <v>3063</v>
      </c>
      <c r="O172" s="75" t="s">
        <v>3081</v>
      </c>
      <c r="P172" s="10" t="s">
        <v>2784</v>
      </c>
      <c r="Q172" s="79"/>
    </row>
    <row r="173" spans="1:17" ht="57" customHeight="1">
      <c r="A173" s="230">
        <v>5</v>
      </c>
      <c r="B173" s="76" t="s">
        <v>3355</v>
      </c>
      <c r="C173" s="76" t="s">
        <v>2786</v>
      </c>
      <c r="D173" s="78" t="s">
        <v>2755</v>
      </c>
      <c r="E173" s="263" t="s">
        <v>2560</v>
      </c>
      <c r="F173" s="10" t="s">
        <v>3348</v>
      </c>
      <c r="G173" s="69" t="s">
        <v>3332</v>
      </c>
      <c r="H173" s="653">
        <v>7.764</v>
      </c>
      <c r="I173" s="264">
        <v>42972</v>
      </c>
      <c r="J173" s="264">
        <v>44798</v>
      </c>
      <c r="K173" s="10" t="s">
        <v>46</v>
      </c>
      <c r="L173" s="10" t="s">
        <v>1220</v>
      </c>
      <c r="M173" s="268" t="s">
        <v>1936</v>
      </c>
      <c r="N173" s="541" t="s">
        <v>3063</v>
      </c>
      <c r="O173" s="75" t="s">
        <v>3081</v>
      </c>
      <c r="P173" s="354" t="s">
        <v>3595</v>
      </c>
      <c r="Q173" s="79"/>
    </row>
    <row r="174" spans="1:17" ht="84">
      <c r="A174" s="230">
        <v>6</v>
      </c>
      <c r="B174" s="26">
        <v>29</v>
      </c>
      <c r="C174" s="26" t="s">
        <v>2756</v>
      </c>
      <c r="D174" s="40" t="s">
        <v>2755</v>
      </c>
      <c r="E174" s="264" t="s">
        <v>2560</v>
      </c>
      <c r="F174" s="10" t="s">
        <v>3349</v>
      </c>
      <c r="G174" s="69" t="s">
        <v>3332</v>
      </c>
      <c r="H174" s="653">
        <v>17.7904</v>
      </c>
      <c r="I174" s="35">
        <v>42957</v>
      </c>
      <c r="J174" s="35">
        <v>44783</v>
      </c>
      <c r="K174" s="10" t="s">
        <v>1526</v>
      </c>
      <c r="L174" s="10" t="s">
        <v>1220</v>
      </c>
      <c r="M174" s="268" t="s">
        <v>1936</v>
      </c>
      <c r="N174" s="541" t="s">
        <v>3063</v>
      </c>
      <c r="O174" s="75" t="s">
        <v>3081</v>
      </c>
      <c r="P174" s="191" t="s">
        <v>2757</v>
      </c>
      <c r="Q174" s="79"/>
    </row>
    <row r="175" spans="1:23" ht="48">
      <c r="A175" s="230">
        <v>7</v>
      </c>
      <c r="B175" s="26">
        <v>30</v>
      </c>
      <c r="C175" s="26" t="s">
        <v>2759</v>
      </c>
      <c r="D175" s="40" t="s">
        <v>2755</v>
      </c>
      <c r="E175" s="264" t="s">
        <v>2560</v>
      </c>
      <c r="F175" s="10" t="s">
        <v>3350</v>
      </c>
      <c r="G175" s="69" t="s">
        <v>3332</v>
      </c>
      <c r="H175" s="653">
        <v>5.2536</v>
      </c>
      <c r="I175" s="264">
        <v>42984</v>
      </c>
      <c r="J175" s="264">
        <v>44810</v>
      </c>
      <c r="K175" s="10" t="s">
        <v>1526</v>
      </c>
      <c r="L175" s="10" t="s">
        <v>1220</v>
      </c>
      <c r="M175" s="268" t="s">
        <v>1936</v>
      </c>
      <c r="N175" s="541" t="s">
        <v>3063</v>
      </c>
      <c r="O175" s="75" t="s">
        <v>3081</v>
      </c>
      <c r="P175" s="191" t="s">
        <v>2758</v>
      </c>
      <c r="Q175" s="79"/>
      <c r="W175" t="s">
        <v>2755</v>
      </c>
    </row>
    <row r="176" spans="1:23" ht="48">
      <c r="A176" s="230">
        <v>8</v>
      </c>
      <c r="B176" s="162">
        <v>31</v>
      </c>
      <c r="C176" s="162" t="s">
        <v>2825</v>
      </c>
      <c r="D176" s="244" t="s">
        <v>2755</v>
      </c>
      <c r="E176" s="272" t="s">
        <v>2560</v>
      </c>
      <c r="F176" s="78" t="s">
        <v>3351</v>
      </c>
      <c r="G176" s="69" t="s">
        <v>3332</v>
      </c>
      <c r="H176" s="889">
        <v>12.7739</v>
      </c>
      <c r="I176" s="272">
        <v>43054</v>
      </c>
      <c r="J176" s="282">
        <v>44880</v>
      </c>
      <c r="K176" s="78" t="s">
        <v>1526</v>
      </c>
      <c r="L176" s="78" t="s">
        <v>1220</v>
      </c>
      <c r="M176" s="268" t="s">
        <v>1936</v>
      </c>
      <c r="N176" s="541" t="s">
        <v>3063</v>
      </c>
      <c r="O176" s="75" t="s">
        <v>3081</v>
      </c>
      <c r="P176" s="191" t="s">
        <v>2760</v>
      </c>
      <c r="Q176" s="638"/>
      <c r="W176" t="s">
        <v>2755</v>
      </c>
    </row>
    <row r="177" spans="1:24" ht="36">
      <c r="A177" s="230">
        <v>9</v>
      </c>
      <c r="B177" s="26">
        <v>32</v>
      </c>
      <c r="C177" s="26" t="s">
        <v>2824</v>
      </c>
      <c r="D177" s="40" t="s">
        <v>2755</v>
      </c>
      <c r="E177" s="264" t="s">
        <v>2560</v>
      </c>
      <c r="F177" s="10" t="s">
        <v>3352</v>
      </c>
      <c r="G177" s="69" t="s">
        <v>3332</v>
      </c>
      <c r="H177" s="653">
        <v>9.0221</v>
      </c>
      <c r="I177" s="264">
        <v>43115</v>
      </c>
      <c r="J177" s="263">
        <v>44941</v>
      </c>
      <c r="K177" s="10" t="s">
        <v>1526</v>
      </c>
      <c r="L177" s="10" t="s">
        <v>1220</v>
      </c>
      <c r="M177" s="268" t="s">
        <v>1936</v>
      </c>
      <c r="N177" s="541" t="s">
        <v>3063</v>
      </c>
      <c r="O177" s="75" t="s">
        <v>3081</v>
      </c>
      <c r="P177" s="191" t="s">
        <v>2826</v>
      </c>
      <c r="Q177" s="639"/>
      <c r="X177" t="s">
        <v>2755</v>
      </c>
    </row>
    <row r="178" spans="1:23" ht="36">
      <c r="A178" s="230">
        <v>10</v>
      </c>
      <c r="B178" s="162">
        <v>33</v>
      </c>
      <c r="C178" s="162" t="s">
        <v>2834</v>
      </c>
      <c r="D178" s="301" t="s">
        <v>2755</v>
      </c>
      <c r="E178" s="272" t="s">
        <v>2560</v>
      </c>
      <c r="F178" s="78" t="s">
        <v>3353</v>
      </c>
      <c r="G178" s="69" t="s">
        <v>3332</v>
      </c>
      <c r="H178" s="889">
        <v>5.361</v>
      </c>
      <c r="I178" s="272">
        <v>43193</v>
      </c>
      <c r="J178" s="272">
        <v>45019</v>
      </c>
      <c r="K178" s="78" t="s">
        <v>420</v>
      </c>
      <c r="L178" s="78" t="s">
        <v>1220</v>
      </c>
      <c r="M178" s="268" t="s">
        <v>1936</v>
      </c>
      <c r="N178" s="541" t="s">
        <v>3063</v>
      </c>
      <c r="O178" s="75" t="s">
        <v>3081</v>
      </c>
      <c r="P178" s="191" t="s">
        <v>2835</v>
      </c>
      <c r="Q178" s="639"/>
      <c r="W178" t="s">
        <v>2755</v>
      </c>
    </row>
    <row r="179" spans="1:23" ht="36">
      <c r="A179" s="230">
        <v>11</v>
      </c>
      <c r="B179" s="26">
        <v>34</v>
      </c>
      <c r="C179" s="26" t="s">
        <v>2850</v>
      </c>
      <c r="D179" s="40" t="s">
        <v>2755</v>
      </c>
      <c r="E179" s="264" t="s">
        <v>2560</v>
      </c>
      <c r="F179" s="10" t="s">
        <v>3354</v>
      </c>
      <c r="G179" s="69" t="s">
        <v>3332</v>
      </c>
      <c r="H179" s="653">
        <v>9.1359</v>
      </c>
      <c r="I179" s="1015" t="s">
        <v>3981</v>
      </c>
      <c r="J179" s="1015" t="s">
        <v>3982</v>
      </c>
      <c r="K179" s="10" t="s">
        <v>2372</v>
      </c>
      <c r="L179" s="10" t="s">
        <v>1036</v>
      </c>
      <c r="M179" s="268" t="s">
        <v>1936</v>
      </c>
      <c r="N179" s="541" t="s">
        <v>3063</v>
      </c>
      <c r="O179" s="75" t="s">
        <v>3081</v>
      </c>
      <c r="P179" s="191" t="s">
        <v>2849</v>
      </c>
      <c r="Q179" s="639"/>
      <c r="W179" t="s">
        <v>2755</v>
      </c>
    </row>
    <row r="180" spans="1:18" s="866" customFormat="1" ht="60">
      <c r="A180" s="230">
        <v>12</v>
      </c>
      <c r="B180" s="858" t="s">
        <v>3331</v>
      </c>
      <c r="C180" s="858" t="s">
        <v>2788</v>
      </c>
      <c r="D180" s="859" t="s">
        <v>2755</v>
      </c>
      <c r="E180" s="860" t="s">
        <v>2560</v>
      </c>
      <c r="F180" s="859" t="s">
        <v>3585</v>
      </c>
      <c r="G180" s="861" t="s">
        <v>3332</v>
      </c>
      <c r="H180" s="899">
        <v>6.2212</v>
      </c>
      <c r="I180" s="858" t="s">
        <v>3983</v>
      </c>
      <c r="J180" s="858" t="s">
        <v>3984</v>
      </c>
      <c r="K180" s="859" t="s">
        <v>420</v>
      </c>
      <c r="L180" s="859" t="s">
        <v>1220</v>
      </c>
      <c r="M180" s="862" t="s">
        <v>1936</v>
      </c>
      <c r="N180" s="863" t="s">
        <v>3081</v>
      </c>
      <c r="O180" s="863" t="s">
        <v>3081</v>
      </c>
      <c r="P180" s="859" t="s">
        <v>3586</v>
      </c>
      <c r="Q180" s="864"/>
      <c r="R180" s="865"/>
    </row>
    <row r="181" spans="1:27" ht="48">
      <c r="A181" s="230">
        <v>13</v>
      </c>
      <c r="B181" s="216" t="s">
        <v>3315</v>
      </c>
      <c r="C181" s="216" t="s">
        <v>2776</v>
      </c>
      <c r="D181" s="78" t="s">
        <v>2755</v>
      </c>
      <c r="E181" s="282" t="s">
        <v>2560</v>
      </c>
      <c r="F181" s="78" t="s">
        <v>3378</v>
      </c>
      <c r="G181" s="69" t="s">
        <v>3332</v>
      </c>
      <c r="H181" s="889">
        <v>9.1927</v>
      </c>
      <c r="I181" s="63">
        <v>43753</v>
      </c>
      <c r="J181" s="214">
        <v>45580</v>
      </c>
      <c r="K181" s="78" t="s">
        <v>46</v>
      </c>
      <c r="L181" s="78" t="s">
        <v>1220</v>
      </c>
      <c r="M181" s="268" t="s">
        <v>1936</v>
      </c>
      <c r="N181" s="541" t="s">
        <v>3063</v>
      </c>
      <c r="O181" s="75" t="s">
        <v>3081</v>
      </c>
      <c r="P181" s="78" t="s">
        <v>3559</v>
      </c>
      <c r="Q181" s="79"/>
      <c r="R181" s="628"/>
      <c r="S181" s="6"/>
      <c r="T181" s="6"/>
      <c r="U181" s="6"/>
      <c r="V181" s="6"/>
      <c r="W181" s="6"/>
      <c r="X181" s="6"/>
      <c r="Y181" s="6"/>
      <c r="Z181" s="6"/>
      <c r="AA181" s="6"/>
    </row>
    <row r="182" spans="1:27" ht="48">
      <c r="A182" s="230">
        <v>14</v>
      </c>
      <c r="B182" s="72" t="s">
        <v>3328</v>
      </c>
      <c r="C182" s="72" t="s">
        <v>2778</v>
      </c>
      <c r="D182" s="10" t="s">
        <v>2755</v>
      </c>
      <c r="E182" s="265" t="s">
        <v>2560</v>
      </c>
      <c r="F182" s="10" t="s">
        <v>3343</v>
      </c>
      <c r="G182" s="69" t="s">
        <v>3332</v>
      </c>
      <c r="H182" s="653">
        <v>17.1965</v>
      </c>
      <c r="I182" s="264" t="s">
        <v>3573</v>
      </c>
      <c r="J182" s="264">
        <v>45825</v>
      </c>
      <c r="K182" s="10" t="s">
        <v>1526</v>
      </c>
      <c r="L182" s="10" t="s">
        <v>1220</v>
      </c>
      <c r="M182" s="268" t="s">
        <v>1936</v>
      </c>
      <c r="N182" s="541" t="s">
        <v>3063</v>
      </c>
      <c r="O182" s="75" t="s">
        <v>3081</v>
      </c>
      <c r="P182" s="78" t="s">
        <v>3572</v>
      </c>
      <c r="Q182" s="79"/>
      <c r="R182" s="628"/>
      <c r="S182" s="6"/>
      <c r="T182" s="6"/>
      <c r="U182" s="6"/>
      <c r="V182" s="6"/>
      <c r="W182" s="6"/>
      <c r="X182" s="6"/>
      <c r="Y182" s="6"/>
      <c r="Z182" s="6"/>
      <c r="AA182" s="6"/>
    </row>
    <row r="183" spans="1:27" ht="57.75" customHeight="1">
      <c r="A183" s="230">
        <v>15</v>
      </c>
      <c r="B183" s="76" t="s">
        <v>3379</v>
      </c>
      <c r="C183" s="76" t="s">
        <v>2789</v>
      </c>
      <c r="D183" s="10" t="s">
        <v>2755</v>
      </c>
      <c r="E183" s="263" t="s">
        <v>2560</v>
      </c>
      <c r="F183" s="10" t="s">
        <v>3890</v>
      </c>
      <c r="G183" s="69" t="s">
        <v>3332</v>
      </c>
      <c r="H183" s="653">
        <v>9.5304</v>
      </c>
      <c r="I183" s="76" t="s">
        <v>3985</v>
      </c>
      <c r="J183" s="76" t="s">
        <v>3986</v>
      </c>
      <c r="K183" s="10" t="s">
        <v>46</v>
      </c>
      <c r="L183" s="10" t="s">
        <v>1220</v>
      </c>
      <c r="M183" s="268" t="s">
        <v>1936</v>
      </c>
      <c r="N183" s="75" t="s">
        <v>3081</v>
      </c>
      <c r="O183" s="75" t="s">
        <v>3081</v>
      </c>
      <c r="P183" s="78" t="s">
        <v>3592</v>
      </c>
      <c r="Q183" s="79"/>
      <c r="R183" s="628"/>
      <c r="S183" s="6"/>
      <c r="T183" s="6"/>
      <c r="U183" s="6"/>
      <c r="V183" s="6"/>
      <c r="W183" s="6"/>
      <c r="X183" s="6"/>
      <c r="Y183" s="6"/>
      <c r="Z183" s="6"/>
      <c r="AA183" s="6"/>
    </row>
    <row r="184" spans="1:27" ht="57.75" customHeight="1">
      <c r="A184" s="230">
        <v>16</v>
      </c>
      <c r="B184" s="870" t="s">
        <v>3359</v>
      </c>
      <c r="C184" s="870" t="s">
        <v>2779</v>
      </c>
      <c r="D184" s="40" t="s">
        <v>2755</v>
      </c>
      <c r="E184" s="766" t="s">
        <v>2560</v>
      </c>
      <c r="F184" s="40" t="s">
        <v>3344</v>
      </c>
      <c r="G184" s="69" t="s">
        <v>3332</v>
      </c>
      <c r="H184" s="893">
        <v>8.3619</v>
      </c>
      <c r="I184" s="76" t="s">
        <v>3985</v>
      </c>
      <c r="J184" s="76" t="s">
        <v>3986</v>
      </c>
      <c r="K184" s="40" t="s">
        <v>46</v>
      </c>
      <c r="L184" s="40" t="s">
        <v>1220</v>
      </c>
      <c r="M184" s="45" t="s">
        <v>1936</v>
      </c>
      <c r="N184" s="871" t="s">
        <v>3063</v>
      </c>
      <c r="O184" s="767" t="s">
        <v>3081</v>
      </c>
      <c r="P184" s="78" t="s">
        <v>3592</v>
      </c>
      <c r="Q184" s="79"/>
      <c r="R184" s="628"/>
      <c r="S184" s="6"/>
      <c r="T184" s="6"/>
      <c r="U184" s="6"/>
      <c r="V184" s="6"/>
      <c r="W184" s="6"/>
      <c r="X184" s="6"/>
      <c r="Y184" s="6"/>
      <c r="Z184" s="6"/>
      <c r="AA184" s="6"/>
    </row>
    <row r="185" spans="1:17" ht="48">
      <c r="A185" s="230">
        <v>17</v>
      </c>
      <c r="B185" s="72" t="s">
        <v>3313</v>
      </c>
      <c r="C185" s="870" t="s">
        <v>3591</v>
      </c>
      <c r="D185" s="10"/>
      <c r="E185" s="272" t="s">
        <v>2560</v>
      </c>
      <c r="F185" s="78" t="s">
        <v>3889</v>
      </c>
      <c r="G185" s="58" t="s">
        <v>3465</v>
      </c>
      <c r="H185" s="889">
        <v>11.0355</v>
      </c>
      <c r="I185" s="76" t="s">
        <v>3987</v>
      </c>
      <c r="J185" s="76" t="s">
        <v>3988</v>
      </c>
      <c r="K185" s="78" t="s">
        <v>46</v>
      </c>
      <c r="L185" s="78" t="s">
        <v>1220</v>
      </c>
      <c r="M185" s="268" t="s">
        <v>1936</v>
      </c>
      <c r="N185" s="75" t="s">
        <v>3081</v>
      </c>
      <c r="O185" s="75" t="s">
        <v>3081</v>
      </c>
      <c r="P185" s="78" t="s">
        <v>3593</v>
      </c>
      <c r="Q185" s="8"/>
    </row>
    <row r="186" spans="1:17" ht="13.5" thickBot="1">
      <c r="A186" s="302"/>
      <c r="B186" s="303"/>
      <c r="C186" s="304"/>
      <c r="D186" s="305"/>
      <c r="E186" s="306"/>
      <c r="F186" s="307"/>
      <c r="G186" s="307"/>
      <c r="H186" s="882"/>
      <c r="I186" s="882"/>
      <c r="J186" s="896"/>
      <c r="K186" s="305"/>
      <c r="L186" s="308"/>
      <c r="M186" s="305"/>
      <c r="N186" s="693"/>
      <c r="O186" s="687"/>
      <c r="P186" s="309"/>
      <c r="Q186" s="639"/>
    </row>
    <row r="187" spans="1:17" ht="14.25" thickBot="1" thickTop="1">
      <c r="A187" s="146"/>
      <c r="B187" s="147"/>
      <c r="C187" s="148" t="s">
        <v>154</v>
      </c>
      <c r="D187" s="148"/>
      <c r="E187" s="142"/>
      <c r="F187" s="142"/>
      <c r="G187" s="142"/>
      <c r="H187" s="883">
        <f>SUM(H169:H186)</f>
        <v>170.79520000000002</v>
      </c>
      <c r="I187" s="883"/>
      <c r="J187" s="149"/>
      <c r="K187" s="149"/>
      <c r="L187" s="142"/>
      <c r="M187" s="142"/>
      <c r="N187" s="694"/>
      <c r="O187" s="695"/>
      <c r="P187" s="150"/>
      <c r="Q187" s="639"/>
    </row>
    <row r="188" ht="13.5" thickTop="1">
      <c r="Q188" s="639"/>
    </row>
    <row r="189" spans="1:17" ht="15">
      <c r="A189" s="4" t="s">
        <v>1244</v>
      </c>
      <c r="Q189" s="79"/>
    </row>
    <row r="190" spans="1:27" ht="15">
      <c r="A190" s="97" t="s">
        <v>1245</v>
      </c>
      <c r="Q190" s="8"/>
      <c r="R190" s="626"/>
      <c r="S190" s="428"/>
      <c r="T190" s="428"/>
      <c r="U190" s="428"/>
      <c r="V190" s="428"/>
      <c r="W190" s="428"/>
      <c r="X190" s="428"/>
      <c r="Y190" s="428"/>
      <c r="Z190" s="428"/>
      <c r="AA190" s="428"/>
    </row>
    <row r="191" spans="18:27" ht="12.75">
      <c r="R191" s="626"/>
      <c r="S191" s="428"/>
      <c r="T191" s="428"/>
      <c r="U191" s="428"/>
      <c r="V191" s="428"/>
      <c r="W191" s="428"/>
      <c r="X191" s="428"/>
      <c r="Y191" s="428"/>
      <c r="Z191" s="428"/>
      <c r="AA191" s="428"/>
    </row>
    <row r="192" spans="1:27" ht="15">
      <c r="A192" s="97" t="s">
        <v>1246</v>
      </c>
      <c r="R192" s="626"/>
      <c r="S192" s="428"/>
      <c r="T192" s="428"/>
      <c r="U192" s="428"/>
      <c r="V192" s="428"/>
      <c r="W192" s="428"/>
      <c r="X192" s="428"/>
      <c r="Y192" s="428"/>
      <c r="Z192" s="428"/>
      <c r="AA192" s="428"/>
    </row>
    <row r="193" spans="1:27" s="428" customFormat="1" ht="16.5" customHeight="1">
      <c r="A193" s="1161" t="s">
        <v>1474</v>
      </c>
      <c r="B193" s="1164" t="s">
        <v>2913</v>
      </c>
      <c r="C193" s="1167" t="s">
        <v>1668</v>
      </c>
      <c r="D193" s="1164" t="s">
        <v>2911</v>
      </c>
      <c r="E193" s="1164" t="s">
        <v>2914</v>
      </c>
      <c r="F193" s="1170" t="s">
        <v>3056</v>
      </c>
      <c r="G193" s="1164" t="s">
        <v>2912</v>
      </c>
      <c r="H193" s="1172" t="s">
        <v>3057</v>
      </c>
      <c r="I193" s="1170" t="s">
        <v>3361</v>
      </c>
      <c r="J193" s="1170" t="s">
        <v>3044</v>
      </c>
      <c r="K193" s="1188" t="s">
        <v>2918</v>
      </c>
      <c r="L193" s="1190" t="s">
        <v>2917</v>
      </c>
      <c r="M193" s="1189" t="s">
        <v>477</v>
      </c>
      <c r="N193" s="1175" t="s">
        <v>2919</v>
      </c>
      <c r="O193" s="1175" t="s">
        <v>2920</v>
      </c>
      <c r="P193" s="1189" t="s">
        <v>199</v>
      </c>
      <c r="R193" s="625"/>
      <c r="S193"/>
      <c r="T193"/>
      <c r="U193"/>
      <c r="V193"/>
      <c r="W193"/>
      <c r="X193"/>
      <c r="Y193"/>
      <c r="Z193"/>
      <c r="AA193"/>
    </row>
    <row r="194" spans="1:27" s="428" customFormat="1" ht="16.5" customHeight="1">
      <c r="A194" s="1162"/>
      <c r="B194" s="1165"/>
      <c r="C194" s="1168"/>
      <c r="D194" s="1165"/>
      <c r="E194" s="1165"/>
      <c r="F194" s="1171"/>
      <c r="G194" s="1165"/>
      <c r="H194" s="1208"/>
      <c r="I194" s="1189"/>
      <c r="J194" s="1189"/>
      <c r="K194" s="1173"/>
      <c r="L194" s="1191"/>
      <c r="M194" s="1171"/>
      <c r="N194" s="1176"/>
      <c r="O194" s="1176"/>
      <c r="P194" s="1171"/>
      <c r="R194" s="625"/>
      <c r="S194"/>
      <c r="T194"/>
      <c r="U194"/>
      <c r="V194"/>
      <c r="W194"/>
      <c r="X194"/>
      <c r="Y194"/>
      <c r="Z194"/>
      <c r="AA194"/>
    </row>
    <row r="195" spans="1:27" s="428" customFormat="1" ht="24" customHeight="1">
      <c r="A195" s="1163"/>
      <c r="B195" s="1166"/>
      <c r="C195" s="1169"/>
      <c r="D195" s="1166"/>
      <c r="E195" s="1166"/>
      <c r="F195" s="1171"/>
      <c r="G195" s="1166"/>
      <c r="H195" s="1209"/>
      <c r="I195" s="1189"/>
      <c r="J195" s="1189"/>
      <c r="K195" s="1174"/>
      <c r="L195" s="1192"/>
      <c r="M195" s="1171"/>
      <c r="N195" s="1177"/>
      <c r="O195" s="1177"/>
      <c r="P195" s="1171"/>
      <c r="R195" s="625"/>
      <c r="S195"/>
      <c r="T195"/>
      <c r="U195"/>
      <c r="V195"/>
      <c r="W195"/>
      <c r="X195"/>
      <c r="Y195"/>
      <c r="Z195"/>
      <c r="AA195"/>
    </row>
    <row r="196" spans="1:17" ht="32.25" customHeight="1">
      <c r="A196" s="39">
        <v>1</v>
      </c>
      <c r="B196" s="54" t="s">
        <v>3319</v>
      </c>
      <c r="C196" s="54" t="s">
        <v>278</v>
      </c>
      <c r="D196" s="10"/>
      <c r="E196" s="265" t="s">
        <v>2560</v>
      </c>
      <c r="F196" s="10" t="s">
        <v>743</v>
      </c>
      <c r="G196" s="271"/>
      <c r="H196" s="48">
        <v>12.0772</v>
      </c>
      <c r="I196" s="48"/>
      <c r="J196" s="15" t="s">
        <v>2755</v>
      </c>
      <c r="K196" s="10" t="s">
        <v>1644</v>
      </c>
      <c r="L196" s="10" t="s">
        <v>1220</v>
      </c>
      <c r="M196" s="268" t="s">
        <v>1936</v>
      </c>
      <c r="N196" s="75" t="s">
        <v>3063</v>
      </c>
      <c r="O196" s="75" t="s">
        <v>3081</v>
      </c>
      <c r="P196" s="283" t="s">
        <v>3360</v>
      </c>
      <c r="Q196" s="217"/>
    </row>
    <row r="197" spans="1:17" ht="19.5" customHeight="1">
      <c r="A197" s="4" t="s">
        <v>1247</v>
      </c>
      <c r="Q197" s="8"/>
    </row>
    <row r="198" ht="12.75">
      <c r="Q198" s="5"/>
    </row>
    <row r="199" spans="1:17" ht="15">
      <c r="A199" s="4" t="s">
        <v>1248</v>
      </c>
      <c r="Q199" s="2"/>
    </row>
    <row r="201" ht="15">
      <c r="A201" s="4" t="s">
        <v>1239</v>
      </c>
    </row>
    <row r="202" ht="15">
      <c r="A202" s="97" t="s">
        <v>1240</v>
      </c>
    </row>
    <row r="203" spans="1:17" ht="29.25" customHeight="1">
      <c r="A203" s="39">
        <v>1</v>
      </c>
      <c r="B203" s="54" t="s">
        <v>3368</v>
      </c>
      <c r="C203" s="54" t="s">
        <v>1852</v>
      </c>
      <c r="D203" s="10"/>
      <c r="E203" s="265" t="s">
        <v>2560</v>
      </c>
      <c r="F203" s="10" t="s">
        <v>1593</v>
      </c>
      <c r="G203" s="264"/>
      <c r="H203" s="48">
        <v>7.9999</v>
      </c>
      <c r="I203" s="264" t="s">
        <v>1594</v>
      </c>
      <c r="J203" s="15"/>
      <c r="K203" s="10" t="s">
        <v>1387</v>
      </c>
      <c r="L203" s="10" t="s">
        <v>1220</v>
      </c>
      <c r="M203" s="268" t="s">
        <v>1936</v>
      </c>
      <c r="N203" s="75" t="s">
        <v>3063</v>
      </c>
      <c r="O203" s="75" t="s">
        <v>3081</v>
      </c>
      <c r="P203" s="21"/>
      <c r="Q203" s="217"/>
    </row>
    <row r="204" spans="1:17" ht="29.25" customHeight="1">
      <c r="A204" s="39">
        <f>A203+1</f>
        <v>2</v>
      </c>
      <c r="B204" s="54" t="s">
        <v>3369</v>
      </c>
      <c r="C204" s="54" t="s">
        <v>1853</v>
      </c>
      <c r="D204" s="10"/>
      <c r="E204" s="265" t="s">
        <v>2560</v>
      </c>
      <c r="F204" s="10" t="s">
        <v>247</v>
      </c>
      <c r="G204" s="264"/>
      <c r="H204" s="48">
        <v>17.9404</v>
      </c>
      <c r="I204" s="264" t="s">
        <v>248</v>
      </c>
      <c r="J204" s="15"/>
      <c r="K204" s="10" t="s">
        <v>1526</v>
      </c>
      <c r="L204" s="10" t="s">
        <v>1220</v>
      </c>
      <c r="M204" s="268" t="s">
        <v>1936</v>
      </c>
      <c r="N204" s="75" t="s">
        <v>3063</v>
      </c>
      <c r="O204" s="75" t="s">
        <v>3081</v>
      </c>
      <c r="P204" s="21"/>
      <c r="Q204" s="8"/>
    </row>
    <row r="205" spans="1:17" ht="29.25" customHeight="1">
      <c r="A205" s="39">
        <f aca="true" t="shared" si="3" ref="A205:A217">A204+1</f>
        <v>3</v>
      </c>
      <c r="B205" s="76" t="s">
        <v>3370</v>
      </c>
      <c r="C205" s="76" t="s">
        <v>1854</v>
      </c>
      <c r="D205" s="10"/>
      <c r="E205" s="265" t="s">
        <v>2560</v>
      </c>
      <c r="F205" s="10" t="s">
        <v>533</v>
      </c>
      <c r="G205" s="264"/>
      <c r="H205" s="48">
        <v>7.7011</v>
      </c>
      <c r="I205" s="264">
        <v>35439</v>
      </c>
      <c r="J205" s="15"/>
      <c r="K205" s="10" t="s">
        <v>1526</v>
      </c>
      <c r="L205" s="10" t="s">
        <v>1220</v>
      </c>
      <c r="M205" s="268" t="s">
        <v>1936</v>
      </c>
      <c r="N205" s="75" t="s">
        <v>3063</v>
      </c>
      <c r="O205" s="75" t="s">
        <v>3081</v>
      </c>
      <c r="P205" s="21"/>
      <c r="Q205" s="5"/>
    </row>
    <row r="206" spans="1:17" ht="29.25" customHeight="1">
      <c r="A206" s="39">
        <f t="shared" si="3"/>
        <v>4</v>
      </c>
      <c r="B206" s="54" t="s">
        <v>3371</v>
      </c>
      <c r="C206" s="54" t="s">
        <v>1855</v>
      </c>
      <c r="D206" s="10"/>
      <c r="E206" s="265" t="s">
        <v>2560</v>
      </c>
      <c r="F206" s="10" t="s">
        <v>1841</v>
      </c>
      <c r="G206" s="264"/>
      <c r="H206" s="48">
        <v>7.6383</v>
      </c>
      <c r="I206" s="264">
        <v>35551</v>
      </c>
      <c r="J206" s="15"/>
      <c r="K206" s="10" t="s">
        <v>1842</v>
      </c>
      <c r="L206" s="10" t="s">
        <v>1220</v>
      </c>
      <c r="M206" s="268" t="s">
        <v>1936</v>
      </c>
      <c r="N206" s="75" t="s">
        <v>3063</v>
      </c>
      <c r="O206" s="75" t="s">
        <v>3081</v>
      </c>
      <c r="P206" s="21"/>
      <c r="Q206" s="8"/>
    </row>
    <row r="207" spans="1:17" ht="29.25" customHeight="1">
      <c r="A207" s="39">
        <f t="shared" si="3"/>
        <v>5</v>
      </c>
      <c r="B207" s="26" t="s">
        <v>3372</v>
      </c>
      <c r="C207" s="26" t="s">
        <v>1849</v>
      </c>
      <c r="D207" s="10"/>
      <c r="E207" s="265" t="s">
        <v>2560</v>
      </c>
      <c r="F207" s="10" t="s">
        <v>1848</v>
      </c>
      <c r="G207" s="264"/>
      <c r="H207" s="48">
        <v>8</v>
      </c>
      <c r="I207" s="264">
        <v>35668</v>
      </c>
      <c r="J207" s="15"/>
      <c r="K207" s="10" t="s">
        <v>1526</v>
      </c>
      <c r="L207" s="10" t="s">
        <v>1220</v>
      </c>
      <c r="M207" s="268" t="s">
        <v>1936</v>
      </c>
      <c r="N207" s="75" t="s">
        <v>3063</v>
      </c>
      <c r="O207" s="75" t="s">
        <v>3081</v>
      </c>
      <c r="P207" s="21"/>
      <c r="Q207" s="8"/>
    </row>
    <row r="208" spans="1:17" ht="29.25" customHeight="1">
      <c r="A208" s="39">
        <f t="shared" si="3"/>
        <v>6</v>
      </c>
      <c r="B208" s="76" t="s">
        <v>3373</v>
      </c>
      <c r="C208" s="76" t="s">
        <v>1850</v>
      </c>
      <c r="D208" s="10"/>
      <c r="E208" s="265" t="s">
        <v>2560</v>
      </c>
      <c r="F208" s="10" t="s">
        <v>1843</v>
      </c>
      <c r="G208" s="264"/>
      <c r="H208" s="48">
        <v>6.7</v>
      </c>
      <c r="I208" s="264">
        <v>35937</v>
      </c>
      <c r="J208" s="15"/>
      <c r="K208" s="10" t="s">
        <v>1526</v>
      </c>
      <c r="L208" s="10" t="s">
        <v>1220</v>
      </c>
      <c r="M208" s="268" t="s">
        <v>1936</v>
      </c>
      <c r="N208" s="75" t="s">
        <v>3063</v>
      </c>
      <c r="O208" s="75" t="s">
        <v>3081</v>
      </c>
      <c r="P208" s="21"/>
      <c r="Q208" s="8"/>
    </row>
    <row r="209" spans="1:17" ht="29.25" customHeight="1">
      <c r="A209" s="39">
        <f t="shared" si="3"/>
        <v>7</v>
      </c>
      <c r="B209" s="54" t="s">
        <v>3374</v>
      </c>
      <c r="C209" s="54" t="s">
        <v>1851</v>
      </c>
      <c r="D209" s="10"/>
      <c r="E209" s="265" t="s">
        <v>2560</v>
      </c>
      <c r="F209" s="10" t="s">
        <v>1254</v>
      </c>
      <c r="G209" s="264"/>
      <c r="H209" s="48">
        <v>7.8517</v>
      </c>
      <c r="I209" s="264">
        <v>35972</v>
      </c>
      <c r="J209" s="15"/>
      <c r="K209" s="10" t="s">
        <v>1526</v>
      </c>
      <c r="L209" s="10" t="s">
        <v>1220</v>
      </c>
      <c r="M209" s="268" t="s">
        <v>1936</v>
      </c>
      <c r="N209" s="75" t="s">
        <v>3063</v>
      </c>
      <c r="O209" s="75" t="s">
        <v>3081</v>
      </c>
      <c r="P209" s="21"/>
      <c r="Q209" s="8"/>
    </row>
    <row r="210" spans="1:17" ht="29.25" customHeight="1">
      <c r="A210" s="39">
        <f t="shared" si="3"/>
        <v>8</v>
      </c>
      <c r="B210" s="54" t="s">
        <v>3375</v>
      </c>
      <c r="C210" s="54" t="s">
        <v>1856</v>
      </c>
      <c r="D210" s="10"/>
      <c r="E210" s="265" t="s">
        <v>2560</v>
      </c>
      <c r="F210" s="10" t="s">
        <v>1255</v>
      </c>
      <c r="G210" s="271"/>
      <c r="H210" s="48">
        <v>7.3386</v>
      </c>
      <c r="I210" s="271">
        <v>36027</v>
      </c>
      <c r="J210" s="15"/>
      <c r="K210" s="10" t="s">
        <v>46</v>
      </c>
      <c r="L210" s="10" t="s">
        <v>1220</v>
      </c>
      <c r="M210" s="268" t="s">
        <v>1936</v>
      </c>
      <c r="N210" s="75" t="s">
        <v>3063</v>
      </c>
      <c r="O210" s="75" t="s">
        <v>3081</v>
      </c>
      <c r="P210" s="21"/>
      <c r="Q210" s="8"/>
    </row>
    <row r="211" spans="1:17" ht="29.25" customHeight="1">
      <c r="A211" s="39">
        <f t="shared" si="3"/>
        <v>9</v>
      </c>
      <c r="B211" s="54" t="s">
        <v>3376</v>
      </c>
      <c r="C211" s="54" t="s">
        <v>1857</v>
      </c>
      <c r="D211" s="10"/>
      <c r="E211" s="265" t="s">
        <v>2560</v>
      </c>
      <c r="F211" s="10" t="s">
        <v>1658</v>
      </c>
      <c r="G211" s="264"/>
      <c r="H211" s="48">
        <v>7.2212</v>
      </c>
      <c r="I211" s="264">
        <v>36158</v>
      </c>
      <c r="J211" s="15"/>
      <c r="K211" s="10" t="s">
        <v>420</v>
      </c>
      <c r="L211" s="10" t="s">
        <v>1220</v>
      </c>
      <c r="M211" s="268" t="s">
        <v>1936</v>
      </c>
      <c r="N211" s="75" t="s">
        <v>3063</v>
      </c>
      <c r="O211" s="75" t="s">
        <v>3081</v>
      </c>
      <c r="P211" s="21"/>
      <c r="Q211" s="8"/>
    </row>
    <row r="212" spans="1:17" ht="29.25" customHeight="1">
      <c r="A212" s="39">
        <f t="shared" si="3"/>
        <v>10</v>
      </c>
      <c r="B212" s="54" t="s">
        <v>3367</v>
      </c>
      <c r="C212" s="54" t="s">
        <v>2549</v>
      </c>
      <c r="D212" s="10"/>
      <c r="E212" s="265" t="s">
        <v>2560</v>
      </c>
      <c r="F212" s="10" t="s">
        <v>2550</v>
      </c>
      <c r="G212" s="264"/>
      <c r="H212" s="48">
        <v>9.2704</v>
      </c>
      <c r="I212" s="264">
        <v>36203</v>
      </c>
      <c r="J212" s="15"/>
      <c r="K212" s="10" t="s">
        <v>46</v>
      </c>
      <c r="L212" s="10" t="s">
        <v>1220</v>
      </c>
      <c r="M212" s="268" t="s">
        <v>1936</v>
      </c>
      <c r="N212" s="75" t="s">
        <v>3063</v>
      </c>
      <c r="O212" s="75" t="s">
        <v>3081</v>
      </c>
      <c r="P212" s="21"/>
      <c r="Q212" s="8"/>
    </row>
    <row r="213" spans="1:17" ht="29.25" customHeight="1">
      <c r="A213" s="39">
        <f t="shared" si="3"/>
        <v>11</v>
      </c>
      <c r="B213" s="54" t="s">
        <v>3320</v>
      </c>
      <c r="C213" s="54" t="s">
        <v>1572</v>
      </c>
      <c r="D213" s="10"/>
      <c r="E213" s="265" t="s">
        <v>2560</v>
      </c>
      <c r="F213" s="10" t="s">
        <v>2662</v>
      </c>
      <c r="G213" s="264"/>
      <c r="H213" s="48">
        <v>19.5587</v>
      </c>
      <c r="I213" s="264">
        <v>36276</v>
      </c>
      <c r="J213" s="15"/>
      <c r="K213" s="10" t="s">
        <v>1526</v>
      </c>
      <c r="L213" s="10" t="s">
        <v>1220</v>
      </c>
      <c r="M213" s="268" t="s">
        <v>1936</v>
      </c>
      <c r="N213" s="75" t="s">
        <v>3063</v>
      </c>
      <c r="O213" s="75" t="s">
        <v>3081</v>
      </c>
      <c r="P213" s="21"/>
      <c r="Q213" s="8"/>
    </row>
    <row r="214" spans="1:17" ht="29.25" customHeight="1">
      <c r="A214" s="39">
        <f t="shared" si="3"/>
        <v>12</v>
      </c>
      <c r="B214" s="54" t="s">
        <v>3366</v>
      </c>
      <c r="C214" s="54" t="s">
        <v>1573</v>
      </c>
      <c r="D214" s="10"/>
      <c r="E214" s="265" t="s">
        <v>2560</v>
      </c>
      <c r="F214" s="10" t="s">
        <v>1574</v>
      </c>
      <c r="G214" s="264"/>
      <c r="H214" s="48">
        <v>7.2285</v>
      </c>
      <c r="I214" s="264">
        <v>36651</v>
      </c>
      <c r="J214" s="15"/>
      <c r="K214" s="10" t="s">
        <v>46</v>
      </c>
      <c r="L214" s="10" t="s">
        <v>1220</v>
      </c>
      <c r="M214" s="268" t="s">
        <v>1936</v>
      </c>
      <c r="N214" s="75" t="s">
        <v>3063</v>
      </c>
      <c r="O214" s="75" t="s">
        <v>3081</v>
      </c>
      <c r="P214" s="21"/>
      <c r="Q214" s="8"/>
    </row>
    <row r="215" spans="1:18" s="1047" customFormat="1" ht="29.25" customHeight="1">
      <c r="A215" s="1040">
        <f t="shared" si="3"/>
        <v>13</v>
      </c>
      <c r="B215" s="1048" t="s">
        <v>3318</v>
      </c>
      <c r="C215" s="1048" t="s">
        <v>1552</v>
      </c>
      <c r="D215" s="1045"/>
      <c r="E215" s="1049" t="s">
        <v>2560</v>
      </c>
      <c r="F215" s="1045" t="s">
        <v>435</v>
      </c>
      <c r="G215" s="1050"/>
      <c r="H215" s="1051">
        <v>7.7616</v>
      </c>
      <c r="I215" s="1050">
        <v>37313</v>
      </c>
      <c r="J215" s="1052"/>
      <c r="K215" s="1053" t="s">
        <v>1526</v>
      </c>
      <c r="L215" s="1053" t="s">
        <v>1220</v>
      </c>
      <c r="M215" s="1054" t="s">
        <v>1936</v>
      </c>
      <c r="N215" s="1055" t="s">
        <v>3063</v>
      </c>
      <c r="O215" s="1055" t="s">
        <v>3081</v>
      </c>
      <c r="P215" s="1056"/>
      <c r="Q215" s="1057"/>
      <c r="R215" s="1058"/>
    </row>
    <row r="216" spans="1:17" ht="29.25" customHeight="1">
      <c r="A216" s="39">
        <v>14</v>
      </c>
      <c r="B216" s="162">
        <v>22</v>
      </c>
      <c r="C216" s="162" t="s">
        <v>1575</v>
      </c>
      <c r="D216" s="78"/>
      <c r="E216" s="265" t="s">
        <v>2560</v>
      </c>
      <c r="F216" s="78" t="s">
        <v>1461</v>
      </c>
      <c r="G216" s="274"/>
      <c r="H216" s="48">
        <v>7.2285</v>
      </c>
      <c r="I216" s="274">
        <v>38629</v>
      </c>
      <c r="J216" s="15"/>
      <c r="K216" s="10" t="s">
        <v>46</v>
      </c>
      <c r="L216" s="78" t="s">
        <v>1220</v>
      </c>
      <c r="M216" s="268" t="s">
        <v>1936</v>
      </c>
      <c r="N216" s="75" t="s">
        <v>3063</v>
      </c>
      <c r="O216" s="75" t="s">
        <v>3081</v>
      </c>
      <c r="P216" s="21"/>
      <c r="Q216" s="8"/>
    </row>
    <row r="217" spans="1:17" ht="36">
      <c r="A217" s="39">
        <f t="shared" si="3"/>
        <v>15</v>
      </c>
      <c r="B217" s="216" t="s">
        <v>3317</v>
      </c>
      <c r="C217" s="216" t="s">
        <v>2787</v>
      </c>
      <c r="D217" s="78" t="s">
        <v>2755</v>
      </c>
      <c r="E217" s="265" t="s">
        <v>2560</v>
      </c>
      <c r="F217" s="78" t="s">
        <v>3362</v>
      </c>
      <c r="G217" s="272"/>
      <c r="H217" s="889">
        <v>5.1109</v>
      </c>
      <c r="I217" s="272">
        <v>40723</v>
      </c>
      <c r="J217" s="272">
        <v>42549</v>
      </c>
      <c r="K217" s="78" t="s">
        <v>1206</v>
      </c>
      <c r="L217" s="78" t="s">
        <v>1220</v>
      </c>
      <c r="M217" s="268" t="s">
        <v>1936</v>
      </c>
      <c r="N217" s="75" t="s">
        <v>3063</v>
      </c>
      <c r="O217" s="75" t="s">
        <v>3081</v>
      </c>
      <c r="P217" s="10"/>
      <c r="Q217" s="8"/>
    </row>
    <row r="218" spans="1:17" ht="48">
      <c r="A218" s="39">
        <v>16</v>
      </c>
      <c r="B218" s="216" t="s">
        <v>3365</v>
      </c>
      <c r="C218" s="216" t="s">
        <v>2774</v>
      </c>
      <c r="D218" s="78" t="s">
        <v>2755</v>
      </c>
      <c r="E218" s="265" t="s">
        <v>2560</v>
      </c>
      <c r="F218" s="78" t="s">
        <v>3363</v>
      </c>
      <c r="G218" s="272"/>
      <c r="H218" s="889">
        <v>18.8902</v>
      </c>
      <c r="I218" s="272">
        <v>41264</v>
      </c>
      <c r="J218" s="272">
        <v>43089</v>
      </c>
      <c r="K218" s="78" t="s">
        <v>768</v>
      </c>
      <c r="L218" s="78" t="s">
        <v>1220</v>
      </c>
      <c r="M218" s="268" t="s">
        <v>1936</v>
      </c>
      <c r="N218" s="75" t="s">
        <v>3063</v>
      </c>
      <c r="O218" s="75" t="s">
        <v>3081</v>
      </c>
      <c r="P218" s="10"/>
      <c r="Q218" s="8"/>
    </row>
    <row r="219" spans="1:17" ht="48.75" thickBot="1">
      <c r="A219" s="230">
        <v>17</v>
      </c>
      <c r="B219" s="216" t="s">
        <v>3324</v>
      </c>
      <c r="C219" s="216" t="s">
        <v>2777</v>
      </c>
      <c r="D219" s="78" t="s">
        <v>2755</v>
      </c>
      <c r="E219" s="265" t="s">
        <v>2560</v>
      </c>
      <c r="F219" s="141" t="s">
        <v>3364</v>
      </c>
      <c r="G219" s="272"/>
      <c r="H219" s="889">
        <v>14.9374</v>
      </c>
      <c r="I219" s="272">
        <v>41604</v>
      </c>
      <c r="J219" s="272">
        <v>43429</v>
      </c>
      <c r="K219" s="78" t="s">
        <v>1359</v>
      </c>
      <c r="L219" s="78" t="s">
        <v>1220</v>
      </c>
      <c r="M219" s="268" t="s">
        <v>1936</v>
      </c>
      <c r="N219" s="75" t="s">
        <v>3063</v>
      </c>
      <c r="O219" s="75" t="s">
        <v>3081</v>
      </c>
      <c r="P219" s="36"/>
      <c r="Q219" s="8"/>
    </row>
    <row r="220" spans="1:17" ht="14.25" thickBot="1" thickTop="1">
      <c r="A220" s="49"/>
      <c r="B220" s="25"/>
      <c r="C220" s="25"/>
      <c r="D220" s="25"/>
      <c r="E220" s="25"/>
      <c r="F220" s="25"/>
      <c r="G220" s="25"/>
      <c r="H220" s="885">
        <f>SUM(H203:H219)</f>
        <v>168.3774</v>
      </c>
      <c r="I220" s="885"/>
      <c r="J220" s="728"/>
      <c r="K220" s="25"/>
      <c r="L220" s="25"/>
      <c r="M220" s="25"/>
      <c r="N220" s="464"/>
      <c r="O220" s="688"/>
      <c r="P220" s="28"/>
      <c r="Q220" s="79"/>
    </row>
    <row r="221" spans="1:17" ht="15.75" thickTop="1">
      <c r="A221" s="97" t="s">
        <v>1241</v>
      </c>
      <c r="Q221" s="79"/>
    </row>
    <row r="222" spans="1:27" ht="72">
      <c r="A222" s="230">
        <v>1</v>
      </c>
      <c r="B222" s="211" t="s">
        <v>3318</v>
      </c>
      <c r="C222" s="211" t="s">
        <v>2773</v>
      </c>
      <c r="D222" s="10" t="s">
        <v>2755</v>
      </c>
      <c r="E222" s="282" t="s">
        <v>2560</v>
      </c>
      <c r="F222" s="11" t="s">
        <v>3377</v>
      </c>
      <c r="G222" s="272" t="s">
        <v>2755</v>
      </c>
      <c r="H222" s="889">
        <v>7.7616</v>
      </c>
      <c r="I222" s="15"/>
      <c r="J222" s="516"/>
      <c r="K222" s="78" t="s">
        <v>1526</v>
      </c>
      <c r="L222" s="78" t="s">
        <v>1220</v>
      </c>
      <c r="M222" s="268" t="s">
        <v>1936</v>
      </c>
      <c r="N222" s="75" t="s">
        <v>3081</v>
      </c>
      <c r="O222" s="75" t="s">
        <v>3081</v>
      </c>
      <c r="P222" s="78" t="s">
        <v>2842</v>
      </c>
      <c r="R222" s="628"/>
      <c r="S222" s="6"/>
      <c r="T222" s="6"/>
      <c r="U222" s="6"/>
      <c r="V222" s="6"/>
      <c r="W222" s="6"/>
      <c r="X222" s="6"/>
      <c r="Y222" s="6"/>
      <c r="Z222" s="6"/>
      <c r="AA222" s="6"/>
    </row>
    <row r="223" spans="1:18" s="6" customFormat="1" ht="36.75" thickBot="1">
      <c r="A223" s="230">
        <v>2</v>
      </c>
      <c r="B223" s="72" t="s">
        <v>3358</v>
      </c>
      <c r="C223" s="72" t="s">
        <v>2780</v>
      </c>
      <c r="D223" s="10" t="s">
        <v>2755</v>
      </c>
      <c r="E223" s="265" t="s">
        <v>2560</v>
      </c>
      <c r="F223" s="10" t="s">
        <v>3345</v>
      </c>
      <c r="G223" s="69" t="s">
        <v>3332</v>
      </c>
      <c r="H223" s="653">
        <v>5.1931</v>
      </c>
      <c r="I223" s="264" t="s">
        <v>2755</v>
      </c>
      <c r="J223" s="264" t="s">
        <v>2755</v>
      </c>
      <c r="K223" s="10" t="s">
        <v>46</v>
      </c>
      <c r="L223" s="10" t="s">
        <v>1220</v>
      </c>
      <c r="M223" s="11" t="s">
        <v>1936</v>
      </c>
      <c r="N223" s="541" t="s">
        <v>3063</v>
      </c>
      <c r="O223" s="75" t="s">
        <v>3081</v>
      </c>
      <c r="P223" s="10" t="s">
        <v>4010</v>
      </c>
      <c r="Q223" s="79"/>
      <c r="R223" s="628"/>
    </row>
    <row r="224" spans="1:17" ht="14.25" thickBot="1" thickTop="1">
      <c r="A224" s="49"/>
      <c r="B224" s="25"/>
      <c r="C224" s="148" t="s">
        <v>154</v>
      </c>
      <c r="D224" s="148"/>
      <c r="E224" s="25"/>
      <c r="F224" s="25"/>
      <c r="G224" s="25"/>
      <c r="H224" s="885">
        <f>SUM(H222:H223)</f>
        <v>12.954699999999999</v>
      </c>
      <c r="I224" s="885"/>
      <c r="J224" s="728"/>
      <c r="K224" s="25"/>
      <c r="L224" s="25"/>
      <c r="M224" s="25"/>
      <c r="N224" s="657" t="s">
        <v>2755</v>
      </c>
      <c r="O224" s="657"/>
      <c r="P224" s="410"/>
      <c r="Q224" s="79"/>
    </row>
    <row r="225" spans="1:27" s="6" customFormat="1" ht="15.75" thickTop="1">
      <c r="A225" s="97"/>
      <c r="B225"/>
      <c r="C225"/>
      <c r="D225"/>
      <c r="E225"/>
      <c r="F225"/>
      <c r="G225"/>
      <c r="H225" s="269"/>
      <c r="I225" s="269"/>
      <c r="J225" s="698"/>
      <c r="K225"/>
      <c r="L225"/>
      <c r="M225"/>
      <c r="N225" s="445"/>
      <c r="O225" s="445"/>
      <c r="P225"/>
      <c r="Q225" s="79"/>
      <c r="R225" s="625"/>
      <c r="S225"/>
      <c r="T225"/>
      <c r="U225"/>
      <c r="V225"/>
      <c r="W225"/>
      <c r="X225"/>
      <c r="Y225"/>
      <c r="Z225"/>
      <c r="AA225"/>
    </row>
    <row r="226" spans="1:27" s="6" customFormat="1" ht="12.75">
      <c r="A226"/>
      <c r="B226"/>
      <c r="C226"/>
      <c r="D226"/>
      <c r="E226"/>
      <c r="F226"/>
      <c r="G226"/>
      <c r="H226" s="269"/>
      <c r="I226" s="269"/>
      <c r="J226" s="698"/>
      <c r="K226"/>
      <c r="L226"/>
      <c r="M226"/>
      <c r="N226" s="445"/>
      <c r="O226" s="445"/>
      <c r="P226"/>
      <c r="Q226" s="79"/>
      <c r="R226" s="625"/>
      <c r="S226"/>
      <c r="T226"/>
      <c r="U226"/>
      <c r="V226"/>
      <c r="W226"/>
      <c r="X226"/>
      <c r="Y226"/>
      <c r="Z226"/>
      <c r="AA226"/>
    </row>
    <row r="227" ht="12.75">
      <c r="Q227" s="401"/>
    </row>
  </sheetData>
  <sheetProtection/>
  <mergeCells count="177">
    <mergeCell ref="L45:L47"/>
    <mergeCell ref="M45:M47"/>
    <mergeCell ref="N45:N47"/>
    <mergeCell ref="O45:O47"/>
    <mergeCell ref="P45:P47"/>
    <mergeCell ref="O37:O39"/>
    <mergeCell ref="P37:P39"/>
    <mergeCell ref="M37:M39"/>
    <mergeCell ref="N37:N39"/>
    <mergeCell ref="A45:A47"/>
    <mergeCell ref="B45:B47"/>
    <mergeCell ref="C45:C47"/>
    <mergeCell ref="D45:D47"/>
    <mergeCell ref="E45:E47"/>
    <mergeCell ref="F45:F47"/>
    <mergeCell ref="G45:G47"/>
    <mergeCell ref="H45:H47"/>
    <mergeCell ref="I37:I39"/>
    <mergeCell ref="J37:J39"/>
    <mergeCell ref="K37:K39"/>
    <mergeCell ref="L37:L39"/>
    <mergeCell ref="G37:G39"/>
    <mergeCell ref="H37:H39"/>
    <mergeCell ref="I45:I47"/>
    <mergeCell ref="J45:J47"/>
    <mergeCell ref="A37:A39"/>
    <mergeCell ref="B37:B39"/>
    <mergeCell ref="C37:C39"/>
    <mergeCell ref="D37:D39"/>
    <mergeCell ref="E37:E39"/>
    <mergeCell ref="F37:F39"/>
    <mergeCell ref="M9:M11"/>
    <mergeCell ref="N9:N11"/>
    <mergeCell ref="O9:O11"/>
    <mergeCell ref="P9:P11"/>
    <mergeCell ref="G9:G11"/>
    <mergeCell ref="H9:H11"/>
    <mergeCell ref="I9:I11"/>
    <mergeCell ref="J9:J11"/>
    <mergeCell ref="K9:K11"/>
    <mergeCell ref="L9:L11"/>
    <mergeCell ref="A9:A11"/>
    <mergeCell ref="B9:B11"/>
    <mergeCell ref="C9:C11"/>
    <mergeCell ref="D9:D11"/>
    <mergeCell ref="E9:E11"/>
    <mergeCell ref="F9:F11"/>
    <mergeCell ref="N156:N158"/>
    <mergeCell ref="O156:O158"/>
    <mergeCell ref="P156:P158"/>
    <mergeCell ref="G143:G145"/>
    <mergeCell ref="H143:H145"/>
    <mergeCell ref="I143:I145"/>
    <mergeCell ref="J143:J145"/>
    <mergeCell ref="K143:K145"/>
    <mergeCell ref="L143:L145"/>
    <mergeCell ref="M143:M145"/>
    <mergeCell ref="H156:H158"/>
    <mergeCell ref="I156:I158"/>
    <mergeCell ref="J156:J158"/>
    <mergeCell ref="K156:K158"/>
    <mergeCell ref="L156:L158"/>
    <mergeCell ref="M156:M158"/>
    <mergeCell ref="A143:A145"/>
    <mergeCell ref="B143:B145"/>
    <mergeCell ref="C143:C145"/>
    <mergeCell ref="D143:D145"/>
    <mergeCell ref="E143:E145"/>
    <mergeCell ref="F143:F145"/>
    <mergeCell ref="P126:P128"/>
    <mergeCell ref="L133:L135"/>
    <mergeCell ref="M133:M135"/>
    <mergeCell ref="N133:N135"/>
    <mergeCell ref="O133:O135"/>
    <mergeCell ref="P133:P135"/>
    <mergeCell ref="J126:J128"/>
    <mergeCell ref="K126:K128"/>
    <mergeCell ref="L126:L128"/>
    <mergeCell ref="M126:M128"/>
    <mergeCell ref="N126:N128"/>
    <mergeCell ref="O126:O128"/>
    <mergeCell ref="O62:O64"/>
    <mergeCell ref="P62:P64"/>
    <mergeCell ref="B126:B128"/>
    <mergeCell ref="C126:C128"/>
    <mergeCell ref="D126:D128"/>
    <mergeCell ref="E126:E128"/>
    <mergeCell ref="F126:F128"/>
    <mergeCell ref="G126:G128"/>
    <mergeCell ref="H126:H128"/>
    <mergeCell ref="I126:I128"/>
    <mergeCell ref="A126:A128"/>
    <mergeCell ref="A133:A135"/>
    <mergeCell ref="B133:B135"/>
    <mergeCell ref="C133:C135"/>
    <mergeCell ref="H133:H135"/>
    <mergeCell ref="I133:I135"/>
    <mergeCell ref="L62:L64"/>
    <mergeCell ref="D133:D135"/>
    <mergeCell ref="E133:E135"/>
    <mergeCell ref="F133:F135"/>
    <mergeCell ref="G133:G135"/>
    <mergeCell ref="R10:AA10"/>
    <mergeCell ref="M62:M64"/>
    <mergeCell ref="J133:J135"/>
    <mergeCell ref="K133:K135"/>
    <mergeCell ref="N62:N64"/>
    <mergeCell ref="K45:K47"/>
    <mergeCell ref="A55:A57"/>
    <mergeCell ref="M193:M195"/>
    <mergeCell ref="N193:N195"/>
    <mergeCell ref="O193:O195"/>
    <mergeCell ref="P193:P195"/>
    <mergeCell ref="H62:H64"/>
    <mergeCell ref="I62:I64"/>
    <mergeCell ref="J62:J64"/>
    <mergeCell ref="K62:K64"/>
    <mergeCell ref="G193:G195"/>
    <mergeCell ref="H193:H195"/>
    <mergeCell ref="I193:I195"/>
    <mergeCell ref="J193:J195"/>
    <mergeCell ref="K193:K195"/>
    <mergeCell ref="L193:L195"/>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P55:P57"/>
    <mergeCell ref="A62:A64"/>
    <mergeCell ref="B62:B64"/>
    <mergeCell ref="C62:C64"/>
    <mergeCell ref="D62:D64"/>
    <mergeCell ref="E62:E64"/>
    <mergeCell ref="F62:F64"/>
    <mergeCell ref="G62:G64"/>
    <mergeCell ref="N143:N145"/>
    <mergeCell ref="O143:O145"/>
    <mergeCell ref="P143:P145"/>
    <mergeCell ref="A156:A158"/>
    <mergeCell ref="B156:B158"/>
    <mergeCell ref="C156:C158"/>
    <mergeCell ref="D156:D158"/>
    <mergeCell ref="E156:E158"/>
    <mergeCell ref="F156:F158"/>
    <mergeCell ref="G156:G158"/>
    <mergeCell ref="A163:A165"/>
    <mergeCell ref="B163:B165"/>
    <mergeCell ref="C163:C165"/>
    <mergeCell ref="D163:D165"/>
    <mergeCell ref="E163:E165"/>
    <mergeCell ref="F163:F165"/>
    <mergeCell ref="G163:G165"/>
    <mergeCell ref="H163:H165"/>
    <mergeCell ref="I163:I165"/>
    <mergeCell ref="J163:J165"/>
    <mergeCell ref="K163:K165"/>
    <mergeCell ref="L163:L165"/>
    <mergeCell ref="M163:M165"/>
    <mergeCell ref="N163:N165"/>
    <mergeCell ref="O163:O165"/>
    <mergeCell ref="P163:P165"/>
    <mergeCell ref="A193:A195"/>
    <mergeCell ref="B193:B195"/>
    <mergeCell ref="C193:C195"/>
    <mergeCell ref="D193:D195"/>
    <mergeCell ref="E193:E195"/>
    <mergeCell ref="F193:F195"/>
  </mergeCells>
  <printOptions horizontalCentered="1"/>
  <pageMargins left="0.236220472440945" right="0.236220472440945" top="0.748031496062992" bottom="0.748031496062992" header="0.31496062992126" footer="0.31496062992126"/>
  <pageSetup fitToHeight="0" fitToWidth="1" horizontalDpi="300" verticalDpi="300" orientation="landscape" paperSize="202" scale="59" r:id="rId1"/>
  <headerFooter alignWithMargins="0">
    <oddHeader>&amp;R&amp;"Arial,Italic"&amp;9ANNEX  E Page &amp;P of &amp;N</oddHeader>
    <oddFooter>&amp;L&amp;9COPYRIGHT
ALL RIGHTS RESERVED
MINES AND GEOSCIENCES BUREAU
(2017)&amp;CPage &amp;P of &amp;N</oddFooter>
  </headerFooter>
</worksheet>
</file>

<file path=xl/worksheets/sheet9.xml><?xml version="1.0" encoding="utf-8"?>
<worksheet xmlns="http://schemas.openxmlformats.org/spreadsheetml/2006/main" xmlns:r="http://schemas.openxmlformats.org/officeDocument/2006/relationships">
  <dimension ref="A1:Z48"/>
  <sheetViews>
    <sheetView zoomScalePageLayoutView="0" workbookViewId="0" topLeftCell="A1">
      <selection activeCell="S21" sqref="S21"/>
    </sheetView>
  </sheetViews>
  <sheetFormatPr defaultColWidth="9.140625" defaultRowHeight="12.75"/>
  <cols>
    <col min="1" max="1" width="3.7109375" style="0" customWidth="1"/>
    <col min="2" max="2" width="9.140625" style="0" customWidth="1"/>
    <col min="3" max="3" width="16.421875" style="0" customWidth="1"/>
    <col min="4" max="4" width="8.140625" style="0" customWidth="1"/>
    <col min="5" max="5" width="7.421875" style="0" customWidth="1"/>
    <col min="6" max="6" width="44.57421875" style="0" customWidth="1"/>
    <col min="7" max="7" width="12.7109375" style="0" customWidth="1"/>
    <col min="8" max="9" width="10.7109375" style="0" customWidth="1"/>
    <col min="10" max="10" width="11.28125" style="0" customWidth="1"/>
    <col min="11" max="11" width="13.7109375" style="0" customWidth="1"/>
    <col min="12" max="12" width="11.421875" style="0" customWidth="1"/>
    <col min="13" max="13" width="12.7109375" style="0" customWidth="1"/>
    <col min="14" max="15" width="8.57421875" style="0" customWidth="1"/>
    <col min="16" max="16" width="15.7109375" style="428" customWidth="1"/>
  </cols>
  <sheetData>
    <row r="1" spans="1:16" ht="12.75">
      <c r="A1" s="1147" t="str">
        <f>Summary!A1</f>
        <v>Republic of the Philippines</v>
      </c>
      <c r="B1" s="1147"/>
      <c r="C1" s="1147"/>
      <c r="D1" s="1147"/>
      <c r="E1" s="1147"/>
      <c r="F1" s="1147"/>
      <c r="G1" s="1147"/>
      <c r="H1" s="1147"/>
      <c r="I1" s="1147"/>
      <c r="J1" s="1147"/>
      <c r="K1" s="1147"/>
      <c r="L1" s="1147"/>
      <c r="M1" s="1147"/>
      <c r="N1" s="1147"/>
      <c r="O1" s="1147"/>
      <c r="P1" s="1147"/>
    </row>
    <row r="2" spans="1:16" ht="12.75">
      <c r="A2" s="1147" t="str">
        <f>Summary!A2</f>
        <v>Department of Environment and Natural Resources</v>
      </c>
      <c r="B2" s="1147"/>
      <c r="C2" s="1147"/>
      <c r="D2" s="1147"/>
      <c r="E2" s="1147"/>
      <c r="F2" s="1147"/>
      <c r="G2" s="1147"/>
      <c r="H2" s="1147"/>
      <c r="I2" s="1147"/>
      <c r="J2" s="1147"/>
      <c r="K2" s="1147"/>
      <c r="L2" s="1147"/>
      <c r="M2" s="1147"/>
      <c r="N2" s="1147"/>
      <c r="O2" s="1147"/>
      <c r="P2" s="1147"/>
    </row>
    <row r="3" spans="1:16" s="3" customFormat="1" ht="12.75">
      <c r="A3" s="1148" t="str">
        <f>Summary!A3</f>
        <v>MINES AND GEOSCIENCES BUREAU REGIONAL OFFICE NO. VII</v>
      </c>
      <c r="B3" s="1148"/>
      <c r="C3" s="1148"/>
      <c r="D3" s="1148"/>
      <c r="E3" s="1148"/>
      <c r="F3" s="1148"/>
      <c r="G3" s="1148"/>
      <c r="H3" s="1148"/>
      <c r="I3" s="1148"/>
      <c r="J3" s="1148"/>
      <c r="K3" s="1148"/>
      <c r="L3" s="1148"/>
      <c r="M3" s="1148"/>
      <c r="N3" s="1148"/>
      <c r="O3" s="1148"/>
      <c r="P3" s="1148"/>
    </row>
    <row r="4" spans="1:16" ht="12.75">
      <c r="A4" s="1237" t="s">
        <v>2556</v>
      </c>
      <c r="B4" s="1237"/>
      <c r="C4" s="1237"/>
      <c r="D4" s="1237"/>
      <c r="E4" s="1237"/>
      <c r="F4" s="1237"/>
      <c r="G4" s="1237"/>
      <c r="H4" s="1237"/>
      <c r="I4" s="1237"/>
      <c r="J4" s="1237"/>
      <c r="K4" s="1237"/>
      <c r="L4" s="1237"/>
      <c r="M4" s="1237"/>
      <c r="N4" s="1237"/>
      <c r="O4" s="1237"/>
      <c r="P4" s="1237"/>
    </row>
    <row r="5" spans="1:16" ht="12.75">
      <c r="A5" s="1148" t="str">
        <f>Summary!A5</f>
        <v>FOR THE MONTH OF NOVEMBER 2021</v>
      </c>
      <c r="B5" s="1148"/>
      <c r="C5" s="1148"/>
      <c r="D5" s="1148"/>
      <c r="E5" s="1148"/>
      <c r="F5" s="1148"/>
      <c r="G5" s="1148"/>
      <c r="H5" s="1148"/>
      <c r="I5" s="1148"/>
      <c r="J5" s="1148"/>
      <c r="K5" s="1148"/>
      <c r="L5" s="1148"/>
      <c r="M5" s="1148"/>
      <c r="N5" s="1148"/>
      <c r="O5" s="1148"/>
      <c r="P5" s="1148"/>
    </row>
    <row r="6" spans="1:16" ht="12.75">
      <c r="A6" s="1148" t="s">
        <v>3461</v>
      </c>
      <c r="B6" s="1148"/>
      <c r="C6" s="1148"/>
      <c r="D6" s="1148"/>
      <c r="E6" s="1148"/>
      <c r="F6" s="1148"/>
      <c r="G6" s="1148"/>
      <c r="H6" s="1148"/>
      <c r="I6" s="1148"/>
      <c r="J6" s="1148"/>
      <c r="K6" s="1148"/>
      <c r="L6" s="1148"/>
      <c r="M6" s="1148"/>
      <c r="N6" s="1148"/>
      <c r="O6" s="1148"/>
      <c r="P6" s="1148"/>
    </row>
    <row r="7" spans="1:13" ht="12.75">
      <c r="A7" s="6"/>
      <c r="B7" s="9"/>
      <c r="C7" s="9"/>
      <c r="D7" s="9"/>
      <c r="E7" s="9"/>
      <c r="F7" s="9"/>
      <c r="G7" s="9"/>
      <c r="H7" s="9"/>
      <c r="I7" s="9"/>
      <c r="J7" s="9"/>
      <c r="K7" s="9"/>
      <c r="L7" s="9"/>
      <c r="M7" s="9"/>
    </row>
    <row r="8" spans="1:13" ht="12.75">
      <c r="A8" s="3" t="s">
        <v>3462</v>
      </c>
      <c r="B8" s="9"/>
      <c r="C8" s="9"/>
      <c r="D8" s="9"/>
      <c r="E8" s="9"/>
      <c r="F8" s="9"/>
      <c r="G8" s="9"/>
      <c r="H8" s="9"/>
      <c r="I8" s="9"/>
      <c r="J8" s="9"/>
      <c r="K8" s="9"/>
      <c r="L8" s="9"/>
      <c r="M8" s="9"/>
    </row>
    <row r="9" spans="1:26" s="428" customFormat="1" ht="16.5" customHeight="1">
      <c r="A9" s="1161" t="s">
        <v>1474</v>
      </c>
      <c r="B9" s="1164" t="s">
        <v>2913</v>
      </c>
      <c r="C9" s="1167" t="s">
        <v>1668</v>
      </c>
      <c r="D9" s="1164" t="s">
        <v>2911</v>
      </c>
      <c r="E9" s="1164" t="s">
        <v>2914</v>
      </c>
      <c r="F9" s="1170" t="s">
        <v>3056</v>
      </c>
      <c r="G9" s="1164" t="s">
        <v>2912</v>
      </c>
      <c r="H9" s="1172" t="s">
        <v>3057</v>
      </c>
      <c r="I9" s="1170" t="s">
        <v>3453</v>
      </c>
      <c r="J9" s="1170" t="s">
        <v>3044</v>
      </c>
      <c r="K9" s="1188" t="s">
        <v>2918</v>
      </c>
      <c r="L9" s="1190" t="s">
        <v>2917</v>
      </c>
      <c r="M9" s="1189" t="s">
        <v>477</v>
      </c>
      <c r="N9" s="1175" t="s">
        <v>2919</v>
      </c>
      <c r="O9" s="1164" t="s">
        <v>2920</v>
      </c>
      <c r="P9" s="1189" t="s">
        <v>199</v>
      </c>
      <c r="R9"/>
      <c r="S9"/>
      <c r="T9"/>
      <c r="U9"/>
      <c r="V9"/>
      <c r="W9"/>
      <c r="X9"/>
      <c r="Y9"/>
      <c r="Z9"/>
    </row>
    <row r="10" spans="1:16" s="428" customFormat="1" ht="16.5" customHeight="1">
      <c r="A10" s="1162"/>
      <c r="B10" s="1165"/>
      <c r="C10" s="1168"/>
      <c r="D10" s="1165"/>
      <c r="E10" s="1165"/>
      <c r="F10" s="1171"/>
      <c r="G10" s="1165"/>
      <c r="H10" s="1193"/>
      <c r="I10" s="1171"/>
      <c r="J10" s="1171"/>
      <c r="K10" s="1173"/>
      <c r="L10" s="1191"/>
      <c r="M10" s="1171"/>
      <c r="N10" s="1176"/>
      <c r="O10" s="1165"/>
      <c r="P10" s="1171"/>
    </row>
    <row r="11" spans="1:16" s="428" customFormat="1" ht="24" customHeight="1">
      <c r="A11" s="1163"/>
      <c r="B11" s="1166"/>
      <c r="C11" s="1169"/>
      <c r="D11" s="1166"/>
      <c r="E11" s="1166"/>
      <c r="F11" s="1171"/>
      <c r="G11" s="1166"/>
      <c r="H11" s="1194"/>
      <c r="I11" s="1171"/>
      <c r="J11" s="1171"/>
      <c r="K11" s="1174"/>
      <c r="L11" s="1192"/>
      <c r="M11" s="1171"/>
      <c r="N11" s="1177"/>
      <c r="O11" s="1166"/>
      <c r="P11" s="1171"/>
    </row>
    <row r="12" spans="1:14" ht="12.75">
      <c r="A12" s="2"/>
      <c r="B12" s="2"/>
      <c r="C12" s="2"/>
      <c r="D12" s="2"/>
      <c r="E12" s="2"/>
      <c r="F12" s="2"/>
      <c r="G12" s="2"/>
      <c r="H12" s="2"/>
      <c r="I12" s="2"/>
      <c r="J12" s="2"/>
      <c r="K12" s="2"/>
      <c r="L12" s="2"/>
      <c r="M12" s="2"/>
      <c r="N12" s="2"/>
    </row>
    <row r="13" spans="1:14" ht="15">
      <c r="A13" s="4" t="s">
        <v>2708</v>
      </c>
      <c r="B13" s="86"/>
      <c r="C13" s="60"/>
      <c r="D13" s="60"/>
      <c r="E13" s="91"/>
      <c r="F13" s="92"/>
      <c r="G13" s="92"/>
      <c r="H13" s="8"/>
      <c r="I13" s="8"/>
      <c r="J13" s="79"/>
      <c r="K13" s="79"/>
      <c r="L13" s="90"/>
      <c r="M13" s="90"/>
      <c r="N13" s="79"/>
    </row>
    <row r="14" spans="1:16" s="428" customFormat="1" ht="12">
      <c r="A14" s="30">
        <v>0</v>
      </c>
      <c r="B14" s="43" t="s">
        <v>2755</v>
      </c>
      <c r="C14" s="11"/>
      <c r="D14" s="11"/>
      <c r="E14" s="44"/>
      <c r="F14" s="50"/>
      <c r="G14" s="50"/>
      <c r="H14" s="22"/>
      <c r="I14" s="22"/>
      <c r="J14" s="10"/>
      <c r="K14" s="10"/>
      <c r="L14" s="32"/>
      <c r="M14" s="32"/>
      <c r="N14" s="10"/>
      <c r="O14" s="53"/>
      <c r="P14" s="53"/>
    </row>
    <row r="15" spans="1:16" s="428" customFormat="1" ht="12">
      <c r="A15" s="700"/>
      <c r="B15" s="43"/>
      <c r="C15" s="11"/>
      <c r="D15" s="11"/>
      <c r="E15" s="44"/>
      <c r="F15" s="50"/>
      <c r="G15" s="50"/>
      <c r="H15" s="22"/>
      <c r="I15" s="22"/>
      <c r="J15" s="10"/>
      <c r="K15" s="10"/>
      <c r="L15" s="32"/>
      <c r="M15" s="32"/>
      <c r="N15" s="10"/>
      <c r="O15" s="53"/>
      <c r="P15" s="53"/>
    </row>
    <row r="16" ht="15">
      <c r="A16" s="4" t="s">
        <v>684</v>
      </c>
    </row>
    <row r="17" spans="1:16" ht="12.75">
      <c r="A17" s="703"/>
      <c r="B17" s="704" t="s">
        <v>1266</v>
      </c>
      <c r="C17" s="705"/>
      <c r="D17" s="706"/>
      <c r="E17" s="707"/>
      <c r="F17" s="708"/>
      <c r="G17" s="249"/>
      <c r="H17" s="709"/>
      <c r="I17" s="709"/>
      <c r="J17" s="247"/>
      <c r="K17" s="710"/>
      <c r="L17" s="247"/>
      <c r="M17" s="710"/>
      <c r="N17" s="247"/>
      <c r="O17" s="247"/>
      <c r="P17" s="711"/>
    </row>
    <row r="18" ht="15">
      <c r="A18" s="97" t="s">
        <v>1168</v>
      </c>
    </row>
    <row r="19" spans="1:26" s="428" customFormat="1" ht="16.5" customHeight="1">
      <c r="A19" s="1161" t="s">
        <v>1474</v>
      </c>
      <c r="B19" s="1164" t="s">
        <v>2913</v>
      </c>
      <c r="C19" s="1167" t="s">
        <v>1668</v>
      </c>
      <c r="D19" s="1164" t="s">
        <v>2911</v>
      </c>
      <c r="E19" s="1164" t="s">
        <v>2914</v>
      </c>
      <c r="F19" s="1170" t="s">
        <v>3056</v>
      </c>
      <c r="G19" s="1164" t="s">
        <v>2912</v>
      </c>
      <c r="H19" s="1172" t="s">
        <v>3057</v>
      </c>
      <c r="I19" s="1170" t="s">
        <v>3453</v>
      </c>
      <c r="J19" s="1170" t="s">
        <v>3044</v>
      </c>
      <c r="K19" s="1188" t="s">
        <v>2918</v>
      </c>
      <c r="L19" s="1190" t="s">
        <v>2917</v>
      </c>
      <c r="M19" s="1189" t="s">
        <v>477</v>
      </c>
      <c r="N19" s="1175" t="s">
        <v>2919</v>
      </c>
      <c r="O19" s="1164" t="s">
        <v>2920</v>
      </c>
      <c r="P19" s="1189" t="s">
        <v>199</v>
      </c>
      <c r="R19"/>
      <c r="S19"/>
      <c r="T19"/>
      <c r="U19"/>
      <c r="V19"/>
      <c r="W19"/>
      <c r="X19"/>
      <c r="Y19"/>
      <c r="Z19"/>
    </row>
    <row r="20" spans="1:16" s="428" customFormat="1" ht="16.5" customHeight="1">
      <c r="A20" s="1162"/>
      <c r="B20" s="1165"/>
      <c r="C20" s="1168"/>
      <c r="D20" s="1165"/>
      <c r="E20" s="1165"/>
      <c r="F20" s="1171"/>
      <c r="G20" s="1165"/>
      <c r="H20" s="1193"/>
      <c r="I20" s="1171"/>
      <c r="J20" s="1171"/>
      <c r="K20" s="1173"/>
      <c r="L20" s="1191"/>
      <c r="M20" s="1171"/>
      <c r="N20" s="1176"/>
      <c r="O20" s="1165"/>
      <c r="P20" s="1171"/>
    </row>
    <row r="21" spans="1:16" s="428" customFormat="1" ht="24" customHeight="1">
      <c r="A21" s="1163"/>
      <c r="B21" s="1166"/>
      <c r="C21" s="1169"/>
      <c r="D21" s="1166"/>
      <c r="E21" s="1166"/>
      <c r="F21" s="1171"/>
      <c r="G21" s="1166"/>
      <c r="H21" s="1194"/>
      <c r="I21" s="1171"/>
      <c r="J21" s="1171"/>
      <c r="K21" s="1174"/>
      <c r="L21" s="1192"/>
      <c r="M21" s="1171"/>
      <c r="N21" s="1177"/>
      <c r="O21" s="1166"/>
      <c r="P21" s="1171"/>
    </row>
    <row r="22" spans="1:16" ht="174" customHeight="1">
      <c r="A22" s="30">
        <v>1</v>
      </c>
      <c r="B22" s="15">
        <v>225</v>
      </c>
      <c r="C22" s="15" t="s">
        <v>471</v>
      </c>
      <c r="D22" s="24" t="s">
        <v>2755</v>
      </c>
      <c r="E22" s="245" t="s">
        <v>1647</v>
      </c>
      <c r="F22" s="11" t="s">
        <v>3454</v>
      </c>
      <c r="G22" s="271" t="s">
        <v>2755</v>
      </c>
      <c r="H22" s="239">
        <v>347.9056</v>
      </c>
      <c r="I22" s="264">
        <v>29285</v>
      </c>
      <c r="J22" s="271">
        <v>38415</v>
      </c>
      <c r="K22" s="239" t="s">
        <v>2493</v>
      </c>
      <c r="L22" s="239" t="s">
        <v>1220</v>
      </c>
      <c r="M22" s="239" t="s">
        <v>769</v>
      </c>
      <c r="N22" s="395" t="s">
        <v>2755</v>
      </c>
      <c r="O22" s="51"/>
      <c r="P22" s="395" t="s">
        <v>2275</v>
      </c>
    </row>
    <row r="23" spans="1:5" ht="15">
      <c r="A23" s="97" t="s">
        <v>1325</v>
      </c>
      <c r="E23" s="269"/>
    </row>
    <row r="24" spans="1:16" ht="84">
      <c r="A24" s="39">
        <v>1</v>
      </c>
      <c r="B24" s="76" t="s">
        <v>3458</v>
      </c>
      <c r="C24" s="76" t="s">
        <v>468</v>
      </c>
      <c r="D24" s="10" t="s">
        <v>2755</v>
      </c>
      <c r="E24" s="245" t="s">
        <v>1647</v>
      </c>
      <c r="F24" s="10" t="s">
        <v>3455</v>
      </c>
      <c r="G24" s="271" t="s">
        <v>2755</v>
      </c>
      <c r="H24" s="323">
        <v>6.048</v>
      </c>
      <c r="I24" s="264">
        <v>29789</v>
      </c>
      <c r="J24" s="271">
        <v>38919</v>
      </c>
      <c r="K24" s="10" t="s">
        <v>211</v>
      </c>
      <c r="L24" s="10" t="s">
        <v>1220</v>
      </c>
      <c r="M24" s="32" t="s">
        <v>1043</v>
      </c>
      <c r="N24" s="11" t="s">
        <v>2755</v>
      </c>
      <c r="O24" s="51"/>
      <c r="P24" s="20" t="s">
        <v>1338</v>
      </c>
    </row>
    <row r="25" spans="1:16" ht="174" customHeight="1">
      <c r="A25" s="30">
        <f>A24+1</f>
        <v>2</v>
      </c>
      <c r="B25" s="76" t="s">
        <v>3459</v>
      </c>
      <c r="C25" s="76" t="s">
        <v>469</v>
      </c>
      <c r="D25" s="322" t="s">
        <v>2755</v>
      </c>
      <c r="E25" s="245" t="s">
        <v>1647</v>
      </c>
      <c r="F25" s="10" t="s">
        <v>3456</v>
      </c>
      <c r="G25" s="271" t="s">
        <v>2755</v>
      </c>
      <c r="H25" s="323">
        <v>115.22</v>
      </c>
      <c r="I25" s="264">
        <v>30410</v>
      </c>
      <c r="J25" s="271">
        <v>39541</v>
      </c>
      <c r="K25" s="10" t="s">
        <v>78</v>
      </c>
      <c r="L25" s="10" t="s">
        <v>79</v>
      </c>
      <c r="M25" s="323" t="s">
        <v>528</v>
      </c>
      <c r="N25" s="192" t="s">
        <v>2755</v>
      </c>
      <c r="O25" s="51"/>
      <c r="P25" s="192" t="s">
        <v>2843</v>
      </c>
    </row>
    <row r="26" spans="1:16" ht="111.75" customHeight="1">
      <c r="A26" s="30">
        <f>A25+1</f>
        <v>3</v>
      </c>
      <c r="B26" s="15">
        <v>214</v>
      </c>
      <c r="C26" s="15" t="s">
        <v>470</v>
      </c>
      <c r="D26" s="322" t="s">
        <v>2755</v>
      </c>
      <c r="E26" s="245" t="s">
        <v>1647</v>
      </c>
      <c r="F26" s="10" t="s">
        <v>3457</v>
      </c>
      <c r="G26" s="271" t="s">
        <v>2755</v>
      </c>
      <c r="H26" s="44">
        <v>90</v>
      </c>
      <c r="I26" s="264">
        <v>29287</v>
      </c>
      <c r="J26" s="271">
        <v>38417</v>
      </c>
      <c r="K26" s="10" t="s">
        <v>46</v>
      </c>
      <c r="L26" s="10" t="s">
        <v>1220</v>
      </c>
      <c r="M26" s="32" t="s">
        <v>43</v>
      </c>
      <c r="N26" s="27" t="s">
        <v>2755</v>
      </c>
      <c r="O26" s="51"/>
      <c r="P26" s="27" t="s">
        <v>2575</v>
      </c>
    </row>
    <row r="27" ht="12.75">
      <c r="B27" t="s">
        <v>201</v>
      </c>
    </row>
    <row r="28" ht="15">
      <c r="A28" s="4" t="s">
        <v>2706</v>
      </c>
    </row>
    <row r="29" ht="12.75" customHeight="1">
      <c r="B29" t="s">
        <v>201</v>
      </c>
    </row>
    <row r="30" ht="12.75" customHeight="1">
      <c r="A30" s="4" t="s">
        <v>2707</v>
      </c>
    </row>
    <row r="31" ht="12.75">
      <c r="B31" t="s">
        <v>201</v>
      </c>
    </row>
    <row r="32" ht="15">
      <c r="A32" s="4" t="s">
        <v>1895</v>
      </c>
    </row>
    <row r="33" ht="15">
      <c r="A33" s="97" t="s">
        <v>1896</v>
      </c>
    </row>
    <row r="34" spans="1:26" s="428" customFormat="1" ht="16.5" customHeight="1">
      <c r="A34" s="1161" t="s">
        <v>1474</v>
      </c>
      <c r="B34" s="1164" t="s">
        <v>2913</v>
      </c>
      <c r="C34" s="1167" t="s">
        <v>1668</v>
      </c>
      <c r="D34" s="1164" t="s">
        <v>2911</v>
      </c>
      <c r="E34" s="1164" t="s">
        <v>2914</v>
      </c>
      <c r="F34" s="1170" t="s">
        <v>3056</v>
      </c>
      <c r="G34" s="1164" t="s">
        <v>2912</v>
      </c>
      <c r="H34" s="1172" t="s">
        <v>3057</v>
      </c>
      <c r="I34" s="1170" t="s">
        <v>3453</v>
      </c>
      <c r="J34" s="1170" t="s">
        <v>3044</v>
      </c>
      <c r="K34" s="1188" t="s">
        <v>2918</v>
      </c>
      <c r="L34" s="1190" t="s">
        <v>2917</v>
      </c>
      <c r="M34" s="1189" t="s">
        <v>477</v>
      </c>
      <c r="N34" s="1175" t="s">
        <v>2919</v>
      </c>
      <c r="O34" s="1164" t="s">
        <v>2920</v>
      </c>
      <c r="P34" s="1189" t="s">
        <v>199</v>
      </c>
      <c r="R34"/>
      <c r="S34"/>
      <c r="T34"/>
      <c r="U34"/>
      <c r="V34"/>
      <c r="W34"/>
      <c r="X34"/>
      <c r="Y34"/>
      <c r="Z34"/>
    </row>
    <row r="35" spans="1:16" s="428" customFormat="1" ht="16.5" customHeight="1">
      <c r="A35" s="1162"/>
      <c r="B35" s="1165"/>
      <c r="C35" s="1168"/>
      <c r="D35" s="1165"/>
      <c r="E35" s="1165"/>
      <c r="F35" s="1171"/>
      <c r="G35" s="1165"/>
      <c r="H35" s="1193"/>
      <c r="I35" s="1171"/>
      <c r="J35" s="1171"/>
      <c r="K35" s="1173"/>
      <c r="L35" s="1191"/>
      <c r="M35" s="1171"/>
      <c r="N35" s="1176"/>
      <c r="O35" s="1165"/>
      <c r="P35" s="1171"/>
    </row>
    <row r="36" spans="1:16" s="428" customFormat="1" ht="24" customHeight="1">
      <c r="A36" s="1163"/>
      <c r="B36" s="1166"/>
      <c r="C36" s="1169"/>
      <c r="D36" s="1166"/>
      <c r="E36" s="1166"/>
      <c r="F36" s="1171"/>
      <c r="G36" s="1166"/>
      <c r="H36" s="1194"/>
      <c r="I36" s="1171"/>
      <c r="J36" s="1171"/>
      <c r="K36" s="1174"/>
      <c r="L36" s="1192"/>
      <c r="M36" s="1171"/>
      <c r="N36" s="1177"/>
      <c r="O36" s="1166"/>
      <c r="P36" s="1171"/>
    </row>
    <row r="37" spans="1:14" ht="12.75">
      <c r="A37" s="39">
        <v>0</v>
      </c>
      <c r="B37" s="70"/>
      <c r="C37" s="40"/>
      <c r="D37" s="40"/>
      <c r="E37" s="270"/>
      <c r="F37" s="263"/>
      <c r="G37" s="263"/>
      <c r="H37" s="35"/>
      <c r="I37" s="35"/>
      <c r="J37" s="51"/>
      <c r="K37" s="51"/>
      <c r="L37" s="51"/>
      <c r="M37" s="51"/>
      <c r="N37" s="11"/>
    </row>
    <row r="39" ht="15">
      <c r="A39" s="97" t="s">
        <v>1323</v>
      </c>
    </row>
    <row r="40" spans="1:16" ht="191.25">
      <c r="A40" s="30">
        <v>1</v>
      </c>
      <c r="B40" s="324">
        <v>177</v>
      </c>
      <c r="C40" s="324" t="s">
        <v>1267</v>
      </c>
      <c r="D40" s="332" t="s">
        <v>2755</v>
      </c>
      <c r="E40" s="263" t="s">
        <v>1968</v>
      </c>
      <c r="F40" s="12" t="s">
        <v>3460</v>
      </c>
      <c r="G40" s="702" t="s">
        <v>2755</v>
      </c>
      <c r="H40" s="325">
        <v>27</v>
      </c>
      <c r="I40" s="330">
        <v>30141</v>
      </c>
      <c r="J40" s="330">
        <v>39271</v>
      </c>
      <c r="K40" s="22" t="s">
        <v>46</v>
      </c>
      <c r="L40" s="22" t="s">
        <v>1220</v>
      </c>
      <c r="M40" s="21" t="s">
        <v>2755</v>
      </c>
      <c r="N40" s="701" t="s">
        <v>2755</v>
      </c>
      <c r="O40" s="51"/>
      <c r="P40" s="192" t="s">
        <v>1270</v>
      </c>
    </row>
    <row r="41" spans="1:16" ht="33.75">
      <c r="A41" s="30">
        <f>A40+1</f>
        <v>2</v>
      </c>
      <c r="B41" s="324">
        <v>178</v>
      </c>
      <c r="C41" s="324" t="s">
        <v>1268</v>
      </c>
      <c r="D41" s="40"/>
      <c r="E41" s="263" t="s">
        <v>1968</v>
      </c>
      <c r="F41" s="326" t="s">
        <v>1269</v>
      </c>
      <c r="G41" s="702" t="s">
        <v>2755</v>
      </c>
      <c r="H41" s="325">
        <v>18</v>
      </c>
      <c r="I41" s="330">
        <v>30141</v>
      </c>
      <c r="J41" s="330">
        <v>39271</v>
      </c>
      <c r="K41" s="22" t="s">
        <v>46</v>
      </c>
      <c r="L41" s="22" t="s">
        <v>1220</v>
      </c>
      <c r="M41" s="21" t="s">
        <v>2755</v>
      </c>
      <c r="N41" s="701" t="s">
        <v>2755</v>
      </c>
      <c r="O41" s="51"/>
      <c r="P41" s="192" t="s">
        <v>1270</v>
      </c>
    </row>
    <row r="42" spans="1:16" ht="33.75">
      <c r="A42" s="30">
        <f>A41+1</f>
        <v>3</v>
      </c>
      <c r="B42" s="327">
        <v>439</v>
      </c>
      <c r="C42" s="327" t="s">
        <v>507</v>
      </c>
      <c r="D42" s="11"/>
      <c r="E42" s="263" t="s">
        <v>1968</v>
      </c>
      <c r="F42" s="203" t="s">
        <v>508</v>
      </c>
      <c r="G42" s="330"/>
      <c r="H42" s="325">
        <v>26.2047</v>
      </c>
      <c r="I42" s="330">
        <v>31967</v>
      </c>
      <c r="J42" s="330">
        <v>41098</v>
      </c>
      <c r="K42" s="22" t="s">
        <v>46</v>
      </c>
      <c r="L42" s="22" t="s">
        <v>1220</v>
      </c>
      <c r="M42" s="21"/>
      <c r="N42" s="701" t="s">
        <v>2755</v>
      </c>
      <c r="O42" s="51"/>
      <c r="P42" s="192" t="s">
        <v>1270</v>
      </c>
    </row>
    <row r="43" spans="1:16" ht="33.75">
      <c r="A43" s="30">
        <f aca="true" t="shared" si="0" ref="A43:A48">A42+1</f>
        <v>4</v>
      </c>
      <c r="B43" s="327">
        <v>438</v>
      </c>
      <c r="C43" s="327" t="s">
        <v>509</v>
      </c>
      <c r="D43" s="51"/>
      <c r="E43" s="263" t="s">
        <v>1968</v>
      </c>
      <c r="F43" s="203" t="s">
        <v>2525</v>
      </c>
      <c r="G43" s="330"/>
      <c r="H43" s="325">
        <v>7.5514</v>
      </c>
      <c r="I43" s="330">
        <v>31967</v>
      </c>
      <c r="J43" s="330">
        <v>41098</v>
      </c>
      <c r="K43" s="22" t="s">
        <v>46</v>
      </c>
      <c r="L43" s="22" t="s">
        <v>1220</v>
      </c>
      <c r="M43" s="51"/>
      <c r="N43" s="701" t="s">
        <v>2755</v>
      </c>
      <c r="O43" s="51"/>
      <c r="P43" s="192" t="s">
        <v>1270</v>
      </c>
    </row>
    <row r="44" spans="1:16" ht="33.75">
      <c r="A44" s="30">
        <f t="shared" si="0"/>
        <v>5</v>
      </c>
      <c r="B44" s="328">
        <v>442</v>
      </c>
      <c r="C44" s="328" t="s">
        <v>510</v>
      </c>
      <c r="D44" s="51"/>
      <c r="E44" s="263" t="s">
        <v>1968</v>
      </c>
      <c r="F44" s="203" t="s">
        <v>2525</v>
      </c>
      <c r="G44" s="331"/>
      <c r="H44" s="329">
        <v>32.9894</v>
      </c>
      <c r="I44" s="331">
        <v>32026</v>
      </c>
      <c r="J44" s="331">
        <v>41157</v>
      </c>
      <c r="K44" s="22" t="s">
        <v>46</v>
      </c>
      <c r="L44" s="22" t="s">
        <v>1220</v>
      </c>
      <c r="M44" s="51"/>
      <c r="N44" s="701" t="s">
        <v>2755</v>
      </c>
      <c r="O44" s="51"/>
      <c r="P44" s="192" t="s">
        <v>1270</v>
      </c>
    </row>
    <row r="45" spans="1:16" ht="33.75">
      <c r="A45" s="30">
        <f t="shared" si="0"/>
        <v>6</v>
      </c>
      <c r="B45" s="328">
        <v>443</v>
      </c>
      <c r="C45" s="328" t="s">
        <v>511</v>
      </c>
      <c r="D45" s="51"/>
      <c r="E45" s="263" t="s">
        <v>1968</v>
      </c>
      <c r="F45" s="203" t="s">
        <v>2525</v>
      </c>
      <c r="G45" s="331"/>
      <c r="H45" s="329">
        <v>11.9171</v>
      </c>
      <c r="I45" s="331">
        <v>32026</v>
      </c>
      <c r="J45" s="331">
        <v>41157</v>
      </c>
      <c r="K45" s="22" t="s">
        <v>46</v>
      </c>
      <c r="L45" s="22" t="s">
        <v>1220</v>
      </c>
      <c r="M45" s="51"/>
      <c r="N45" s="701" t="s">
        <v>2755</v>
      </c>
      <c r="O45" s="51"/>
      <c r="P45" s="192" t="s">
        <v>1270</v>
      </c>
    </row>
    <row r="46" spans="1:16" ht="33.75">
      <c r="A46" s="30">
        <f t="shared" si="0"/>
        <v>7</v>
      </c>
      <c r="B46" s="328">
        <v>444</v>
      </c>
      <c r="C46" s="328" t="s">
        <v>512</v>
      </c>
      <c r="D46" s="51"/>
      <c r="E46" s="263" t="s">
        <v>1968</v>
      </c>
      <c r="F46" s="203" t="s">
        <v>2525</v>
      </c>
      <c r="G46" s="331"/>
      <c r="H46" s="329">
        <v>9.5073</v>
      </c>
      <c r="I46" s="331">
        <v>32026</v>
      </c>
      <c r="J46" s="331">
        <v>41157</v>
      </c>
      <c r="K46" s="22" t="s">
        <v>46</v>
      </c>
      <c r="L46" s="22" t="s">
        <v>1220</v>
      </c>
      <c r="M46" s="51"/>
      <c r="N46" s="701" t="s">
        <v>2755</v>
      </c>
      <c r="O46" s="51"/>
      <c r="P46" s="192" t="s">
        <v>1270</v>
      </c>
    </row>
    <row r="47" spans="1:16" ht="33.75">
      <c r="A47" s="30">
        <f t="shared" si="0"/>
        <v>8</v>
      </c>
      <c r="B47" s="328">
        <v>445</v>
      </c>
      <c r="C47" s="328" t="s">
        <v>2524</v>
      </c>
      <c r="D47" s="51"/>
      <c r="E47" s="263" t="s">
        <v>1968</v>
      </c>
      <c r="F47" s="203" t="s">
        <v>2525</v>
      </c>
      <c r="G47" s="331"/>
      <c r="H47" s="329">
        <v>0.8627</v>
      </c>
      <c r="I47" s="331">
        <v>32026</v>
      </c>
      <c r="J47" s="331">
        <v>41157</v>
      </c>
      <c r="K47" s="22" t="s">
        <v>46</v>
      </c>
      <c r="L47" s="22" t="s">
        <v>1220</v>
      </c>
      <c r="M47" s="51"/>
      <c r="N47" s="701" t="s">
        <v>2755</v>
      </c>
      <c r="O47" s="51"/>
      <c r="P47" s="192" t="s">
        <v>1270</v>
      </c>
    </row>
    <row r="48" spans="1:16" ht="33.75">
      <c r="A48" s="30">
        <f t="shared" si="0"/>
        <v>9</v>
      </c>
      <c r="B48" s="324">
        <v>269</v>
      </c>
      <c r="C48" s="324" t="s">
        <v>305</v>
      </c>
      <c r="D48" s="51"/>
      <c r="E48" s="263" t="s">
        <v>1968</v>
      </c>
      <c r="F48" s="203" t="s">
        <v>360</v>
      </c>
      <c r="G48" s="330"/>
      <c r="H48" s="325">
        <v>9</v>
      </c>
      <c r="I48" s="330">
        <v>29790</v>
      </c>
      <c r="J48" s="330">
        <v>38920</v>
      </c>
      <c r="K48" s="22" t="s">
        <v>46</v>
      </c>
      <c r="L48" s="22" t="s">
        <v>1220</v>
      </c>
      <c r="M48" s="51"/>
      <c r="N48" s="701" t="s">
        <v>2755</v>
      </c>
      <c r="O48" s="51"/>
      <c r="P48" s="192" t="s">
        <v>361</v>
      </c>
    </row>
  </sheetData>
  <sheetProtection/>
  <mergeCells count="54">
    <mergeCell ref="E34:E36"/>
    <mergeCell ref="F34:F36"/>
    <mergeCell ref="G34:G36"/>
    <mergeCell ref="D19:D21"/>
    <mergeCell ref="E19:E21"/>
    <mergeCell ref="F19:F21"/>
    <mergeCell ref="D34:D36"/>
    <mergeCell ref="A1:P1"/>
    <mergeCell ref="A2:P2"/>
    <mergeCell ref="A3:P3"/>
    <mergeCell ref="A4:P4"/>
    <mergeCell ref="A5:P5"/>
    <mergeCell ref="P19:P21"/>
    <mergeCell ref="P9:P11"/>
    <mergeCell ref="A9:A11"/>
    <mergeCell ref="B9:B11"/>
    <mergeCell ref="C9:C11"/>
    <mergeCell ref="A34:A36"/>
    <mergeCell ref="B34:B36"/>
    <mergeCell ref="C34:C36"/>
    <mergeCell ref="L19:L21"/>
    <mergeCell ref="M19:M21"/>
    <mergeCell ref="L34:L36"/>
    <mergeCell ref="M34:M36"/>
    <mergeCell ref="A19:A21"/>
    <mergeCell ref="B19:B21"/>
    <mergeCell ref="C19:C21"/>
    <mergeCell ref="O34:O36"/>
    <mergeCell ref="P34:P36"/>
    <mergeCell ref="I9:I11"/>
    <mergeCell ref="J9:J11"/>
    <mergeCell ref="K9:K11"/>
    <mergeCell ref="L9:L11"/>
    <mergeCell ref="M9:M11"/>
    <mergeCell ref="E9:E11"/>
    <mergeCell ref="O9:O11"/>
    <mergeCell ref="N19:N21"/>
    <mergeCell ref="N9:N11"/>
    <mergeCell ref="H34:H36"/>
    <mergeCell ref="I34:I36"/>
    <mergeCell ref="J34:J36"/>
    <mergeCell ref="K34:K36"/>
    <mergeCell ref="O19:O21"/>
    <mergeCell ref="N34:N36"/>
    <mergeCell ref="F9:F11"/>
    <mergeCell ref="A6:P6"/>
    <mergeCell ref="G19:G21"/>
    <mergeCell ref="H19:H21"/>
    <mergeCell ref="I19:I21"/>
    <mergeCell ref="J19:J21"/>
    <mergeCell ref="K19:K21"/>
    <mergeCell ref="G9:G11"/>
    <mergeCell ref="H9:H11"/>
    <mergeCell ref="D9:D11"/>
  </mergeCells>
  <printOptions horizontalCentered="1"/>
  <pageMargins left="0.25" right="0.25" top="0.75" bottom="0.75" header="0.3" footer="0.3"/>
  <pageSetup horizontalDpi="300" verticalDpi="300" orientation="landscape" paperSize="202" scale="76" r:id="rId1"/>
  <headerFooter alignWithMargins="0">
    <oddHeader>&amp;R&amp;"Arial,Italic"&amp;9ANNEX  I  Page &amp;P of &amp;N</oddHeader>
    <oddFooter>&amp;L&amp;9COPYRIGHT
ALL RIGHTS RESERVED
MINES AND GEOSCIENCES BUREAU
(2017)&amp;CPage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MGB-7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M. BABIDA</dc:creator>
  <cp:keywords/>
  <dc:description/>
  <cp:lastModifiedBy>MMD MLSS</cp:lastModifiedBy>
  <cp:lastPrinted>2021-09-17T03:04:15Z</cp:lastPrinted>
  <dcterms:created xsi:type="dcterms:W3CDTF">2000-04-27T08:07:03Z</dcterms:created>
  <dcterms:modified xsi:type="dcterms:W3CDTF">2021-11-24T07:34:10Z</dcterms:modified>
  <cp:category/>
  <cp:version/>
  <cp:contentType/>
  <cp:contentStatus/>
</cp:coreProperties>
</file>